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-12" windowWidth="11448" windowHeight="9660" tabRatio="783"/>
  </bookViews>
  <sheets>
    <sheet name="Inhoud" sheetId="2" r:id="rId1"/>
    <sheet name="L4" sheetId="1" r:id="rId2"/>
    <sheet name="L3" sheetId="3" r:id="rId3"/>
    <sheet name="L2" sheetId="4" r:id="rId4"/>
    <sheet name="A2" sheetId="5" r:id="rId5"/>
    <sheet name="A1" sheetId="6" r:id="rId6"/>
    <sheet name="B2B" sheetId="7" r:id="rId7"/>
    <sheet name="B2A" sheetId="8" r:id="rId8"/>
    <sheet name="B1C" sheetId="9" r:id="rId9"/>
    <sheet name="B1B" sheetId="10" r:id="rId10"/>
    <sheet name="B1A" sheetId="11" r:id="rId11"/>
    <sheet name="B1A BIS" sheetId="12" r:id="rId12"/>
    <sheet name="MV2" sheetId="13" r:id="rId13"/>
    <sheet name="MV1" sheetId="14" r:id="rId14"/>
    <sheet name="L1" sheetId="15" r:id="rId15"/>
    <sheet name="K5" sheetId="16" r:id="rId16"/>
    <sheet name="K3" sheetId="17" r:id="rId17"/>
    <sheet name="K2" sheetId="18" r:id="rId18"/>
    <sheet name="K1" sheetId="19" r:id="rId19"/>
    <sheet name="G1" sheetId="20" r:id="rId20"/>
    <sheet name="GS" sheetId="21" r:id="rId21"/>
    <sheet name="GEW" sheetId="22" r:id="rId22"/>
    <sheet name="SUP" sheetId="23" r:id="rId23"/>
    <sheet name="Overzicht maandlonen" sheetId="24" r:id="rId24"/>
    <sheet name="Overzicht functiecodes" sheetId="25" r:id="rId25"/>
  </sheets>
  <definedNames>
    <definedName name="_xlnm._FilterDatabase" localSheetId="24" hidden="1">'Overzicht functiecodes'!$B$4:$E$68</definedName>
    <definedName name="_xlnm.Print_Area" localSheetId="5">'A1'!$B$1:$I$42</definedName>
    <definedName name="_xlnm.Print_Area" localSheetId="4">'A2'!$B$1:$I$42</definedName>
    <definedName name="_xlnm.Print_Area" localSheetId="10">B1A!$B$1:$I$42</definedName>
    <definedName name="_xlnm.Print_Area" localSheetId="11">'B1A BIS'!$B$1:$I$42</definedName>
    <definedName name="_xlnm.Print_Area" localSheetId="9">B1B!$B$1:$I$42</definedName>
    <definedName name="_xlnm.Print_Area" localSheetId="8">B1C!$B$1:$I$42</definedName>
    <definedName name="_xlnm.Print_Area" localSheetId="7">B2A!$B$1:$I$42</definedName>
    <definedName name="_xlnm.Print_Area" localSheetId="6">B2B!$B$1:$I$42</definedName>
    <definedName name="_xlnm.Print_Area" localSheetId="19">'G1'!$B$1:$I$42</definedName>
    <definedName name="_xlnm.Print_Area" localSheetId="21">GEW!$A$1:$H$42</definedName>
    <definedName name="_xlnm.Print_Area" localSheetId="20">GS!$B$1:$I$42</definedName>
    <definedName name="_xlnm.Print_Area" localSheetId="18">'K1'!$B$1:$I$42</definedName>
    <definedName name="_xlnm.Print_Area" localSheetId="17">'K2'!$B$1:$I$42</definedName>
    <definedName name="_xlnm.Print_Area" localSheetId="16">'K3'!$B$1:$I$42</definedName>
    <definedName name="_xlnm.Print_Area" localSheetId="15">'K5'!$B$1:$I$42</definedName>
    <definedName name="_xlnm.Print_Area" localSheetId="14">'L1'!$B$1:$I$42</definedName>
    <definedName name="_xlnm.Print_Area" localSheetId="3">'L2'!$B$1:$I$42</definedName>
    <definedName name="_xlnm.Print_Area" localSheetId="2">'L3'!$B$1:$I$42</definedName>
    <definedName name="_xlnm.Print_Area" localSheetId="1">'L4'!$B$1:$I$43</definedName>
    <definedName name="_xlnm.Print_Area" localSheetId="13">'MV1'!$B$1:$I$42</definedName>
    <definedName name="_xlnm.Print_Area" localSheetId="12">'MV2'!$B$1:$I$42</definedName>
    <definedName name="_xlnm.Print_Area" localSheetId="24">'Overzicht functiecodes'!$B$1:$E$68</definedName>
    <definedName name="Z_3515F0C3_212C_11D6_9FA4_00105AF813F4_.wvu.Cols" localSheetId="5" hidden="1">'A1'!#REF!</definedName>
    <definedName name="Z_3515F0C3_212C_11D6_9FA4_00105AF813F4_.wvu.Cols" localSheetId="4" hidden="1">'A2'!#REF!</definedName>
    <definedName name="Z_3515F0C3_212C_11D6_9FA4_00105AF813F4_.wvu.Cols" localSheetId="10" hidden="1">B1A!#REF!</definedName>
    <definedName name="Z_3515F0C3_212C_11D6_9FA4_00105AF813F4_.wvu.Cols" localSheetId="11" hidden="1">'B1A BIS'!#REF!</definedName>
    <definedName name="Z_3515F0C3_212C_11D6_9FA4_00105AF813F4_.wvu.Cols" localSheetId="9" hidden="1">B1B!#REF!</definedName>
    <definedName name="Z_3515F0C3_212C_11D6_9FA4_00105AF813F4_.wvu.Cols" localSheetId="8" hidden="1">B1C!#REF!</definedName>
    <definedName name="Z_3515F0C3_212C_11D6_9FA4_00105AF813F4_.wvu.Cols" localSheetId="7" hidden="1">B2A!#REF!</definedName>
    <definedName name="Z_3515F0C3_212C_11D6_9FA4_00105AF813F4_.wvu.Cols" localSheetId="6" hidden="1">B2B!#REF!</definedName>
    <definedName name="Z_3515F0C3_212C_11D6_9FA4_00105AF813F4_.wvu.Cols" localSheetId="19" hidden="1">'G1'!#REF!</definedName>
    <definedName name="Z_3515F0C3_212C_11D6_9FA4_00105AF813F4_.wvu.Cols" localSheetId="21" hidden="1">GEW!#REF!</definedName>
    <definedName name="Z_3515F0C3_212C_11D6_9FA4_00105AF813F4_.wvu.Cols" localSheetId="20" hidden="1">GS!#REF!</definedName>
    <definedName name="Z_3515F0C3_212C_11D6_9FA4_00105AF813F4_.wvu.Cols" localSheetId="18" hidden="1">'K1'!#REF!</definedName>
    <definedName name="Z_3515F0C3_212C_11D6_9FA4_00105AF813F4_.wvu.Cols" localSheetId="17" hidden="1">'K2'!#REF!</definedName>
    <definedName name="Z_3515F0C3_212C_11D6_9FA4_00105AF813F4_.wvu.Cols" localSheetId="16" hidden="1">'K3'!#REF!</definedName>
    <definedName name="Z_3515F0C3_212C_11D6_9FA4_00105AF813F4_.wvu.Cols" localSheetId="15" hidden="1">'K5'!#REF!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5" hidden="1">'A1'!#REF!</definedName>
    <definedName name="Z_575C8073_5FD0_11D5_9FA9_00105AF771B6_.wvu.Cols" localSheetId="4" hidden="1">'A2'!#REF!</definedName>
    <definedName name="Z_575C8073_5FD0_11D5_9FA9_00105AF771B6_.wvu.Cols" localSheetId="10" hidden="1">B1A!#REF!</definedName>
    <definedName name="Z_575C8073_5FD0_11D5_9FA9_00105AF771B6_.wvu.Cols" localSheetId="11" hidden="1">'B1A BIS'!#REF!</definedName>
    <definedName name="Z_575C8073_5FD0_11D5_9FA9_00105AF771B6_.wvu.Cols" localSheetId="9" hidden="1">B1B!#REF!</definedName>
    <definedName name="Z_575C8073_5FD0_11D5_9FA9_00105AF771B6_.wvu.Cols" localSheetId="8" hidden="1">B1C!#REF!</definedName>
    <definedName name="Z_575C8073_5FD0_11D5_9FA9_00105AF771B6_.wvu.Cols" localSheetId="7" hidden="1">B2A!#REF!</definedName>
    <definedName name="Z_575C8073_5FD0_11D5_9FA9_00105AF771B6_.wvu.Cols" localSheetId="6" hidden="1">B2B!#REF!</definedName>
    <definedName name="Z_575C8073_5FD0_11D5_9FA9_00105AF771B6_.wvu.Cols" localSheetId="19" hidden="1">'G1'!#REF!</definedName>
    <definedName name="Z_575C8073_5FD0_11D5_9FA9_00105AF771B6_.wvu.Cols" localSheetId="21" hidden="1">GEW!#REF!</definedName>
    <definedName name="Z_575C8073_5FD0_11D5_9FA9_00105AF771B6_.wvu.Cols" localSheetId="20" hidden="1">GS!#REF!</definedName>
    <definedName name="Z_575C8073_5FD0_11D5_9FA9_00105AF771B6_.wvu.Cols" localSheetId="18" hidden="1">'K1'!#REF!</definedName>
    <definedName name="Z_575C8073_5FD0_11D5_9FA9_00105AF771B6_.wvu.Cols" localSheetId="17" hidden="1">'K2'!#REF!</definedName>
    <definedName name="Z_575C8073_5FD0_11D5_9FA9_00105AF771B6_.wvu.Cols" localSheetId="16" hidden="1">'K3'!#REF!</definedName>
    <definedName name="Z_575C8073_5FD0_11D5_9FA9_00105AF771B6_.wvu.Cols" localSheetId="15" hidden="1">'K5'!#REF!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45621"/>
</workbook>
</file>

<file path=xl/calcChain.xml><?xml version="1.0" encoding="utf-8"?>
<calcChain xmlns="http://schemas.openxmlformats.org/spreadsheetml/2006/main">
  <c r="C6" i="2" l="1"/>
  <c r="D6" i="22" l="1"/>
  <c r="C6" i="22"/>
  <c r="E6" i="21"/>
  <c r="D6" i="21"/>
  <c r="E6" i="20"/>
  <c r="D6" i="20"/>
  <c r="E6" i="19"/>
  <c r="D6" i="19"/>
  <c r="E6" i="18"/>
  <c r="D6" i="18"/>
  <c r="E6" i="17"/>
  <c r="D6" i="17"/>
  <c r="E6" i="16"/>
  <c r="D6" i="16"/>
  <c r="E6" i="15"/>
  <c r="D6" i="15"/>
  <c r="E6" i="14"/>
  <c r="D6" i="14"/>
  <c r="E6" i="13"/>
  <c r="D6" i="13"/>
  <c r="E6" i="12"/>
  <c r="D6" i="12"/>
  <c r="E6" i="11"/>
  <c r="D6" i="11"/>
  <c r="E6" i="10"/>
  <c r="D6" i="10"/>
  <c r="E6" i="9"/>
  <c r="D6" i="9"/>
  <c r="E6" i="8"/>
  <c r="D6" i="8"/>
  <c r="E6" i="7"/>
  <c r="D6" i="7"/>
  <c r="E6" i="6"/>
  <c r="D6" i="6"/>
  <c r="E6" i="5"/>
  <c r="D6" i="5"/>
  <c r="E6" i="4"/>
  <c r="D6" i="4"/>
  <c r="E6" i="3"/>
  <c r="D6" i="3"/>
  <c r="E6" i="1"/>
  <c r="D6" i="1"/>
  <c r="U2" i="24" l="1"/>
  <c r="H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D9" i="23"/>
  <c r="C2" i="23"/>
  <c r="D7" i="23"/>
  <c r="D8" i="22" l="1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E39" i="19"/>
  <c r="T40" i="24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E32" i="18"/>
  <c r="S33" i="24" s="1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8" i="17"/>
  <c r="E42" i="17"/>
  <c r="R43" i="24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D39" i="16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8" i="15"/>
  <c r="B9" i="15" s="1"/>
  <c r="B10" i="15" s="1"/>
  <c r="E42" i="15"/>
  <c r="P43" i="24" s="1"/>
  <c r="D16" i="15" l="1"/>
  <c r="D12" i="17"/>
  <c r="I12" i="17" s="1"/>
  <c r="D26" i="17"/>
  <c r="F26" i="17" s="1"/>
  <c r="E32" i="17"/>
  <c r="R33" i="24" s="1"/>
  <c r="D39" i="17"/>
  <c r="I39" i="17" s="1"/>
  <c r="E30" i="15"/>
  <c r="P31" i="24" s="1"/>
  <c r="E7" i="17"/>
  <c r="R8" i="24" s="1"/>
  <c r="E14" i="17"/>
  <c r="R15" i="24" s="1"/>
  <c r="D21" i="17"/>
  <c r="I21" i="17" s="1"/>
  <c r="E28" i="17"/>
  <c r="R29" i="24" s="1"/>
  <c r="D35" i="17"/>
  <c r="I35" i="17" s="1"/>
  <c r="E41" i="17"/>
  <c r="R42" i="24" s="1"/>
  <c r="E8" i="17"/>
  <c r="R9" i="24" s="1"/>
  <c r="E19" i="17"/>
  <c r="R20" i="24" s="1"/>
  <c r="E10" i="17"/>
  <c r="R11" i="24" s="1"/>
  <c r="D17" i="17"/>
  <c r="I17" i="17" s="1"/>
  <c r="E23" i="17"/>
  <c r="R24" i="24" s="1"/>
  <c r="D30" i="17"/>
  <c r="I30" i="17" s="1"/>
  <c r="E37" i="17"/>
  <c r="R38" i="24" s="1"/>
  <c r="D9" i="18"/>
  <c r="I9" i="18" s="1"/>
  <c r="E23" i="18"/>
  <c r="S24" i="24" s="1"/>
  <c r="D36" i="18"/>
  <c r="F36" i="18" s="1"/>
  <c r="D10" i="19"/>
  <c r="F10" i="19" s="1"/>
  <c r="G10" i="19" s="1"/>
  <c r="E14" i="19"/>
  <c r="T15" i="24" s="1"/>
  <c r="E17" i="19"/>
  <c r="T18" i="24" s="1"/>
  <c r="D21" i="19"/>
  <c r="I21" i="19" s="1"/>
  <c r="E24" i="19"/>
  <c r="T25" i="24" s="1"/>
  <c r="D27" i="19"/>
  <c r="F27" i="19" s="1"/>
  <c r="E30" i="19"/>
  <c r="T31" i="24" s="1"/>
  <c r="D34" i="19"/>
  <c r="F34" i="19" s="1"/>
  <c r="G34" i="19" s="1"/>
  <c r="D37" i="19"/>
  <c r="F37" i="19" s="1"/>
  <c r="H37" i="19" s="1"/>
  <c r="E41" i="19"/>
  <c r="T42" i="24" s="1"/>
  <c r="E21" i="15"/>
  <c r="P22" i="24" s="1"/>
  <c r="D34" i="15"/>
  <c r="F34" i="15" s="1"/>
  <c r="D9" i="16"/>
  <c r="I9" i="16" s="1"/>
  <c r="D11" i="17"/>
  <c r="F11" i="17" s="1"/>
  <c r="E13" i="17"/>
  <c r="R14" i="24" s="1"/>
  <c r="D15" i="17"/>
  <c r="I15" i="17" s="1"/>
  <c r="E17" i="17"/>
  <c r="R18" i="24" s="1"/>
  <c r="D20" i="17"/>
  <c r="I20" i="17" s="1"/>
  <c r="E22" i="17"/>
  <c r="R23" i="24" s="1"/>
  <c r="D24" i="17"/>
  <c r="I24" i="17" s="1"/>
  <c r="E26" i="17"/>
  <c r="R27" i="24" s="1"/>
  <c r="D29" i="17"/>
  <c r="I29" i="17" s="1"/>
  <c r="E31" i="17"/>
  <c r="R32" i="24" s="1"/>
  <c r="D33" i="17"/>
  <c r="I33" i="17" s="1"/>
  <c r="E35" i="17"/>
  <c r="R36" i="24" s="1"/>
  <c r="D38" i="17"/>
  <c r="F38" i="17" s="1"/>
  <c r="E40" i="17"/>
  <c r="R41" i="24" s="1"/>
  <c r="D42" i="17"/>
  <c r="I42" i="17" s="1"/>
  <c r="D7" i="18"/>
  <c r="I7" i="18" s="1"/>
  <c r="E14" i="18"/>
  <c r="S15" i="24" s="1"/>
  <c r="D27" i="18"/>
  <c r="I27" i="18" s="1"/>
  <c r="E41" i="18"/>
  <c r="S42" i="24" s="1"/>
  <c r="E8" i="19"/>
  <c r="T9" i="24" s="1"/>
  <c r="D12" i="19"/>
  <c r="I12" i="19" s="1"/>
  <c r="E15" i="19"/>
  <c r="T16" i="24" s="1"/>
  <c r="D18" i="19"/>
  <c r="I18" i="19" s="1"/>
  <c r="E21" i="19"/>
  <c r="T22" i="24" s="1"/>
  <c r="D25" i="19"/>
  <c r="F25" i="19" s="1"/>
  <c r="G25" i="19" s="1"/>
  <c r="D28" i="19"/>
  <c r="F28" i="19" s="1"/>
  <c r="G28" i="19" s="1"/>
  <c r="E32" i="19"/>
  <c r="T33" i="24" s="1"/>
  <c r="E35" i="19"/>
  <c r="T36" i="24" s="1"/>
  <c r="D39" i="19"/>
  <c r="I39" i="19" s="1"/>
  <c r="E42" i="19"/>
  <c r="T43" i="24" s="1"/>
  <c r="D7" i="15"/>
  <c r="F7" i="15" s="1"/>
  <c r="E12" i="15"/>
  <c r="P13" i="24" s="1"/>
  <c r="D25" i="15"/>
  <c r="I25" i="15" s="1"/>
  <c r="E39" i="15"/>
  <c r="P40" i="24" s="1"/>
  <c r="D7" i="16"/>
  <c r="F7" i="16" s="1"/>
  <c r="G7" i="16" s="1"/>
  <c r="E12" i="16"/>
  <c r="Q13" i="24" s="1"/>
  <c r="D8" i="17"/>
  <c r="F8" i="17" s="1"/>
  <c r="D9" i="17"/>
  <c r="F9" i="17" s="1"/>
  <c r="H9" i="17" s="1"/>
  <c r="E11" i="17"/>
  <c r="R12" i="24" s="1"/>
  <c r="D14" i="17"/>
  <c r="I14" i="17" s="1"/>
  <c r="E16" i="17"/>
  <c r="R17" i="24" s="1"/>
  <c r="D18" i="17"/>
  <c r="I18" i="17" s="1"/>
  <c r="E20" i="17"/>
  <c r="R21" i="24" s="1"/>
  <c r="D23" i="17"/>
  <c r="I23" i="17" s="1"/>
  <c r="E25" i="17"/>
  <c r="R26" i="24" s="1"/>
  <c r="D27" i="17"/>
  <c r="I27" i="17" s="1"/>
  <c r="E29" i="17"/>
  <c r="R30" i="24" s="1"/>
  <c r="D32" i="17"/>
  <c r="I32" i="17" s="1"/>
  <c r="E34" i="17"/>
  <c r="R35" i="24" s="1"/>
  <c r="D36" i="17"/>
  <c r="I36" i="17" s="1"/>
  <c r="E38" i="17"/>
  <c r="R39" i="24" s="1"/>
  <c r="D41" i="17"/>
  <c r="I41" i="17" s="1"/>
  <c r="D18" i="18"/>
  <c r="I18" i="18" s="1"/>
  <c r="D7" i="19"/>
  <c r="F7" i="19" s="1"/>
  <c r="G7" i="19" s="1"/>
  <c r="D9" i="19"/>
  <c r="F9" i="19" s="1"/>
  <c r="E12" i="19"/>
  <c r="T13" i="24" s="1"/>
  <c r="D16" i="19"/>
  <c r="F16" i="19" s="1"/>
  <c r="H16" i="19" s="1"/>
  <c r="D19" i="19"/>
  <c r="F19" i="19" s="1"/>
  <c r="G19" i="19" s="1"/>
  <c r="E23" i="19"/>
  <c r="T24" i="24" s="1"/>
  <c r="E26" i="19"/>
  <c r="T27" i="24" s="1"/>
  <c r="D30" i="19"/>
  <c r="F30" i="19" s="1"/>
  <c r="E33" i="19"/>
  <c r="T34" i="24" s="1"/>
  <c r="D36" i="19"/>
  <c r="I36" i="19" s="1"/>
  <c r="C8" i="22"/>
  <c r="D41" i="21"/>
  <c r="E40" i="21"/>
  <c r="V41" i="24" s="1"/>
  <c r="D38" i="21"/>
  <c r="E37" i="21"/>
  <c r="V38" i="24" s="1"/>
  <c r="D35" i="21"/>
  <c r="E34" i="21"/>
  <c r="V35" i="24" s="1"/>
  <c r="D32" i="21"/>
  <c r="E31" i="21"/>
  <c r="V32" i="24" s="1"/>
  <c r="D29" i="21"/>
  <c r="E28" i="21"/>
  <c r="V29" i="24" s="1"/>
  <c r="D26" i="21"/>
  <c r="E25" i="21"/>
  <c r="V26" i="24" s="1"/>
  <c r="D23" i="21"/>
  <c r="E22" i="21"/>
  <c r="V23" i="24" s="1"/>
  <c r="D20" i="21"/>
  <c r="E19" i="21"/>
  <c r="V20" i="24" s="1"/>
  <c r="D17" i="21"/>
  <c r="E16" i="21"/>
  <c r="V17" i="24" s="1"/>
  <c r="D14" i="21"/>
  <c r="E13" i="21"/>
  <c r="V14" i="24" s="1"/>
  <c r="D11" i="21"/>
  <c r="E10" i="21"/>
  <c r="V11" i="24" s="1"/>
  <c r="D8" i="21"/>
  <c r="E7" i="21"/>
  <c r="V8" i="24" s="1"/>
  <c r="E42" i="21"/>
  <c r="V43" i="24" s="1"/>
  <c r="D40" i="21"/>
  <c r="E39" i="21"/>
  <c r="V40" i="24" s="1"/>
  <c r="D37" i="21"/>
  <c r="E36" i="21"/>
  <c r="V37" i="24" s="1"/>
  <c r="D34" i="21"/>
  <c r="E33" i="21"/>
  <c r="V34" i="24" s="1"/>
  <c r="D31" i="21"/>
  <c r="E30" i="21"/>
  <c r="V31" i="24" s="1"/>
  <c r="D28" i="21"/>
  <c r="E27" i="21"/>
  <c r="V28" i="24" s="1"/>
  <c r="D25" i="21"/>
  <c r="E24" i="21"/>
  <c r="V25" i="24" s="1"/>
  <c r="D22" i="21"/>
  <c r="E21" i="21"/>
  <c r="V22" i="24" s="1"/>
  <c r="D19" i="21"/>
  <c r="E18" i="21"/>
  <c r="V19" i="24" s="1"/>
  <c r="D16" i="21"/>
  <c r="E15" i="21"/>
  <c r="V16" i="24" s="1"/>
  <c r="D13" i="21"/>
  <c r="E12" i="21"/>
  <c r="V13" i="24" s="1"/>
  <c r="E17" i="21"/>
  <c r="V18" i="24" s="1"/>
  <c r="E8" i="21"/>
  <c r="V9" i="24" s="1"/>
  <c r="D10" i="21"/>
  <c r="E11" i="21"/>
  <c r="V12" i="24" s="1"/>
  <c r="D15" i="21"/>
  <c r="E20" i="21"/>
  <c r="V21" i="24" s="1"/>
  <c r="D24" i="21"/>
  <c r="E29" i="21"/>
  <c r="V30" i="24" s="1"/>
  <c r="D33" i="21"/>
  <c r="E38" i="21"/>
  <c r="V39" i="24" s="1"/>
  <c r="D42" i="21"/>
  <c r="E9" i="21"/>
  <c r="V10" i="24" s="1"/>
  <c r="D12" i="21"/>
  <c r="D21" i="21"/>
  <c r="E26" i="21"/>
  <c r="V27" i="24" s="1"/>
  <c r="D30" i="21"/>
  <c r="E35" i="21"/>
  <c r="V36" i="24" s="1"/>
  <c r="D39" i="21"/>
  <c r="D7" i="21"/>
  <c r="D9" i="21"/>
  <c r="E14" i="21"/>
  <c r="V15" i="24" s="1"/>
  <c r="D18" i="21"/>
  <c r="E23" i="21"/>
  <c r="V24" i="24" s="1"/>
  <c r="D27" i="21"/>
  <c r="E32" i="21"/>
  <c r="V33" i="24" s="1"/>
  <c r="D36" i="21"/>
  <c r="E41" i="21"/>
  <c r="V42" i="24" s="1"/>
  <c r="D41" i="20"/>
  <c r="E40" i="20"/>
  <c r="U41" i="24" s="1"/>
  <c r="D38" i="20"/>
  <c r="E37" i="20"/>
  <c r="U38" i="24" s="1"/>
  <c r="D35" i="20"/>
  <c r="E34" i="20"/>
  <c r="U35" i="24" s="1"/>
  <c r="D32" i="20"/>
  <c r="E31" i="20"/>
  <c r="U32" i="24" s="1"/>
  <c r="D29" i="20"/>
  <c r="E28" i="20"/>
  <c r="U29" i="24" s="1"/>
  <c r="D26" i="20"/>
  <c r="E25" i="20"/>
  <c r="U26" i="24" s="1"/>
  <c r="D23" i="20"/>
  <c r="E22" i="20"/>
  <c r="U23" i="24" s="1"/>
  <c r="D20" i="20"/>
  <c r="E19" i="20"/>
  <c r="U20" i="24" s="1"/>
  <c r="D17" i="20"/>
  <c r="E16" i="20"/>
  <c r="U17" i="24" s="1"/>
  <c r="D14" i="20"/>
  <c r="E13" i="20"/>
  <c r="U14" i="24" s="1"/>
  <c r="D11" i="20"/>
  <c r="E10" i="20"/>
  <c r="U11" i="24" s="1"/>
  <c r="D8" i="20"/>
  <c r="E7" i="20"/>
  <c r="U8" i="24" s="1"/>
  <c r="E42" i="20"/>
  <c r="U43" i="24" s="1"/>
  <c r="D40" i="20"/>
  <c r="E39" i="20"/>
  <c r="U40" i="24" s="1"/>
  <c r="D37" i="20"/>
  <c r="E36" i="20"/>
  <c r="U37" i="24" s="1"/>
  <c r="D34" i="20"/>
  <c r="E33" i="20"/>
  <c r="U34" i="24" s="1"/>
  <c r="D31" i="20"/>
  <c r="E30" i="20"/>
  <c r="U31" i="24" s="1"/>
  <c r="D28" i="20"/>
  <c r="E27" i="20"/>
  <c r="U28" i="24" s="1"/>
  <c r="D25" i="20"/>
  <c r="E24" i="20"/>
  <c r="U25" i="24" s="1"/>
  <c r="D22" i="20"/>
  <c r="E21" i="20"/>
  <c r="U22" i="24" s="1"/>
  <c r="D19" i="20"/>
  <c r="E18" i="20"/>
  <c r="U19" i="24" s="1"/>
  <c r="D16" i="20"/>
  <c r="E15" i="20"/>
  <c r="U16" i="24" s="1"/>
  <c r="D13" i="20"/>
  <c r="E12" i="20"/>
  <c r="U13" i="24" s="1"/>
  <c r="D10" i="20"/>
  <c r="E9" i="20"/>
  <c r="U10" i="24" s="1"/>
  <c r="E8" i="20"/>
  <c r="U9" i="24" s="1"/>
  <c r="D12" i="20"/>
  <c r="E17" i="20"/>
  <c r="U18" i="24" s="1"/>
  <c r="D21" i="20"/>
  <c r="E26" i="20"/>
  <c r="U27" i="24" s="1"/>
  <c r="D30" i="20"/>
  <c r="E35" i="20"/>
  <c r="U36" i="24" s="1"/>
  <c r="D39" i="20"/>
  <c r="E11" i="20"/>
  <c r="U12" i="24" s="1"/>
  <c r="D15" i="20"/>
  <c r="E20" i="20"/>
  <c r="U21" i="24" s="1"/>
  <c r="D24" i="20"/>
  <c r="E29" i="20"/>
  <c r="U30" i="24" s="1"/>
  <c r="D33" i="20"/>
  <c r="E38" i="20"/>
  <c r="U39" i="24" s="1"/>
  <c r="D42" i="20"/>
  <c r="D7" i="20"/>
  <c r="D9" i="20"/>
  <c r="E14" i="20"/>
  <c r="U15" i="24" s="1"/>
  <c r="D18" i="20"/>
  <c r="E23" i="20"/>
  <c r="U24" i="24" s="1"/>
  <c r="D27" i="20"/>
  <c r="E32" i="20"/>
  <c r="U33" i="24" s="1"/>
  <c r="D36" i="20"/>
  <c r="E41" i="20"/>
  <c r="U42" i="24" s="1"/>
  <c r="G37" i="19"/>
  <c r="D41" i="19"/>
  <c r="E40" i="19"/>
  <c r="T41" i="24" s="1"/>
  <c r="D38" i="19"/>
  <c r="E37" i="19"/>
  <c r="T38" i="24" s="1"/>
  <c r="D35" i="19"/>
  <c r="E34" i="19"/>
  <c r="T35" i="24" s="1"/>
  <c r="D32" i="19"/>
  <c r="E31" i="19"/>
  <c r="T32" i="24" s="1"/>
  <c r="D29" i="19"/>
  <c r="E28" i="19"/>
  <c r="T29" i="24" s="1"/>
  <c r="D26" i="19"/>
  <c r="E25" i="19"/>
  <c r="T26" i="24" s="1"/>
  <c r="D23" i="19"/>
  <c r="E22" i="19"/>
  <c r="T23" i="24" s="1"/>
  <c r="D20" i="19"/>
  <c r="E19" i="19"/>
  <c r="T20" i="24" s="1"/>
  <c r="D17" i="19"/>
  <c r="E16" i="19"/>
  <c r="T17" i="24" s="1"/>
  <c r="D14" i="19"/>
  <c r="E13" i="19"/>
  <c r="T14" i="24" s="1"/>
  <c r="D11" i="19"/>
  <c r="E10" i="19"/>
  <c r="T11" i="24" s="1"/>
  <c r="D8" i="19"/>
  <c r="E7" i="19"/>
  <c r="T8" i="24" s="1"/>
  <c r="E9" i="19"/>
  <c r="T10" i="24" s="1"/>
  <c r="E11" i="19"/>
  <c r="T12" i="24" s="1"/>
  <c r="D13" i="19"/>
  <c r="D15" i="19"/>
  <c r="E18" i="19"/>
  <c r="T19" i="24" s="1"/>
  <c r="E20" i="19"/>
  <c r="T21" i="24" s="1"/>
  <c r="D22" i="19"/>
  <c r="D24" i="19"/>
  <c r="E27" i="19"/>
  <c r="T28" i="24" s="1"/>
  <c r="E29" i="19"/>
  <c r="T30" i="24" s="1"/>
  <c r="D31" i="19"/>
  <c r="D33" i="19"/>
  <c r="E36" i="19"/>
  <c r="T37" i="24" s="1"/>
  <c r="E38" i="19"/>
  <c r="T39" i="24" s="1"/>
  <c r="D40" i="19"/>
  <c r="D42" i="19"/>
  <c r="D41" i="18"/>
  <c r="E40" i="18"/>
  <c r="S41" i="24" s="1"/>
  <c r="D38" i="18"/>
  <c r="E37" i="18"/>
  <c r="S38" i="24" s="1"/>
  <c r="D35" i="18"/>
  <c r="E34" i="18"/>
  <c r="S35" i="24" s="1"/>
  <c r="D32" i="18"/>
  <c r="E31" i="18"/>
  <c r="S32" i="24" s="1"/>
  <c r="D29" i="18"/>
  <c r="E28" i="18"/>
  <c r="S29" i="24" s="1"/>
  <c r="D26" i="18"/>
  <c r="E25" i="18"/>
  <c r="S26" i="24" s="1"/>
  <c r="D23" i="18"/>
  <c r="E22" i="18"/>
  <c r="S23" i="24" s="1"/>
  <c r="D20" i="18"/>
  <c r="E19" i="18"/>
  <c r="S20" i="24" s="1"/>
  <c r="D17" i="18"/>
  <c r="E16" i="18"/>
  <c r="S17" i="24" s="1"/>
  <c r="D14" i="18"/>
  <c r="E13" i="18"/>
  <c r="S14" i="24" s="1"/>
  <c r="D11" i="18"/>
  <c r="E10" i="18"/>
  <c r="S11" i="24" s="1"/>
  <c r="D8" i="18"/>
  <c r="E7" i="18"/>
  <c r="S8" i="24" s="1"/>
  <c r="E42" i="18"/>
  <c r="S43" i="24" s="1"/>
  <c r="D40" i="18"/>
  <c r="E39" i="18"/>
  <c r="S40" i="24" s="1"/>
  <c r="D37" i="18"/>
  <c r="E36" i="18"/>
  <c r="S37" i="24" s="1"/>
  <c r="D34" i="18"/>
  <c r="E33" i="18"/>
  <c r="S34" i="24" s="1"/>
  <c r="D31" i="18"/>
  <c r="E30" i="18"/>
  <c r="S31" i="24" s="1"/>
  <c r="D28" i="18"/>
  <c r="E27" i="18"/>
  <c r="S28" i="24" s="1"/>
  <c r="D25" i="18"/>
  <c r="E24" i="18"/>
  <c r="S25" i="24" s="1"/>
  <c r="D22" i="18"/>
  <c r="E21" i="18"/>
  <c r="S22" i="24" s="1"/>
  <c r="D19" i="18"/>
  <c r="E18" i="18"/>
  <c r="S19" i="24" s="1"/>
  <c r="D16" i="18"/>
  <c r="E15" i="18"/>
  <c r="S16" i="24" s="1"/>
  <c r="D13" i="18"/>
  <c r="E12" i="18"/>
  <c r="S13" i="24" s="1"/>
  <c r="D10" i="18"/>
  <c r="E9" i="18"/>
  <c r="S10" i="24" s="1"/>
  <c r="E8" i="18"/>
  <c r="S9" i="24" s="1"/>
  <c r="D12" i="18"/>
  <c r="E17" i="18"/>
  <c r="S18" i="24" s="1"/>
  <c r="D21" i="18"/>
  <c r="E26" i="18"/>
  <c r="S27" i="24" s="1"/>
  <c r="D30" i="18"/>
  <c r="E35" i="18"/>
  <c r="S36" i="24" s="1"/>
  <c r="D39" i="18"/>
  <c r="E11" i="18"/>
  <c r="S12" i="24" s="1"/>
  <c r="D15" i="18"/>
  <c r="E20" i="18"/>
  <c r="S21" i="24" s="1"/>
  <c r="D24" i="18"/>
  <c r="E29" i="18"/>
  <c r="S30" i="24" s="1"/>
  <c r="D33" i="18"/>
  <c r="E38" i="18"/>
  <c r="S39" i="24" s="1"/>
  <c r="D42" i="18"/>
  <c r="I26" i="17"/>
  <c r="D7" i="17"/>
  <c r="E9" i="17"/>
  <c r="R10" i="24" s="1"/>
  <c r="D10" i="17"/>
  <c r="E12" i="17"/>
  <c r="R13" i="24" s="1"/>
  <c r="D13" i="17"/>
  <c r="E15" i="17"/>
  <c r="R16" i="24" s="1"/>
  <c r="D16" i="17"/>
  <c r="E18" i="17"/>
  <c r="R19" i="24" s="1"/>
  <c r="D19" i="17"/>
  <c r="E21" i="17"/>
  <c r="R22" i="24" s="1"/>
  <c r="D22" i="17"/>
  <c r="E24" i="17"/>
  <c r="R25" i="24" s="1"/>
  <c r="D25" i="17"/>
  <c r="E27" i="17"/>
  <c r="R28" i="24" s="1"/>
  <c r="D28" i="17"/>
  <c r="E30" i="17"/>
  <c r="R31" i="24" s="1"/>
  <c r="D31" i="17"/>
  <c r="E33" i="17"/>
  <c r="R34" i="24" s="1"/>
  <c r="D34" i="17"/>
  <c r="E36" i="17"/>
  <c r="R37" i="24" s="1"/>
  <c r="D37" i="17"/>
  <c r="E39" i="17"/>
  <c r="R40" i="24" s="1"/>
  <c r="D40" i="17"/>
  <c r="I39" i="16"/>
  <c r="F39" i="16"/>
  <c r="E14" i="16"/>
  <c r="Q15" i="24" s="1"/>
  <c r="D16" i="16"/>
  <c r="E17" i="16"/>
  <c r="Q18" i="24" s="1"/>
  <c r="D21" i="16"/>
  <c r="E26" i="16"/>
  <c r="Q27" i="24" s="1"/>
  <c r="D30" i="16"/>
  <c r="E35" i="16"/>
  <c r="Q36" i="24" s="1"/>
  <c r="D41" i="16"/>
  <c r="E40" i="16"/>
  <c r="Q41" i="24" s="1"/>
  <c r="D38" i="16"/>
  <c r="E37" i="16"/>
  <c r="Q38" i="24" s="1"/>
  <c r="D35" i="16"/>
  <c r="E34" i="16"/>
  <c r="Q35" i="24" s="1"/>
  <c r="D32" i="16"/>
  <c r="E31" i="16"/>
  <c r="Q32" i="24" s="1"/>
  <c r="D29" i="16"/>
  <c r="E28" i="16"/>
  <c r="Q29" i="24" s="1"/>
  <c r="D26" i="16"/>
  <c r="E25" i="16"/>
  <c r="Q26" i="24" s="1"/>
  <c r="D23" i="16"/>
  <c r="E22" i="16"/>
  <c r="Q23" i="24" s="1"/>
  <c r="D20" i="16"/>
  <c r="E19" i="16"/>
  <c r="Q20" i="24" s="1"/>
  <c r="D17" i="16"/>
  <c r="E16" i="16"/>
  <c r="Q17" i="24" s="1"/>
  <c r="D14" i="16"/>
  <c r="E13" i="16"/>
  <c r="Q14" i="24" s="1"/>
  <c r="D11" i="16"/>
  <c r="E10" i="16"/>
  <c r="Q11" i="24" s="1"/>
  <c r="D8" i="16"/>
  <c r="E7" i="16"/>
  <c r="Q8" i="24" s="1"/>
  <c r="E42" i="16"/>
  <c r="Q43" i="24" s="1"/>
  <c r="D40" i="16"/>
  <c r="E39" i="16"/>
  <c r="Q40" i="24" s="1"/>
  <c r="D37" i="16"/>
  <c r="E36" i="16"/>
  <c r="Q37" i="24" s="1"/>
  <c r="D34" i="16"/>
  <c r="E33" i="16"/>
  <c r="Q34" i="24" s="1"/>
  <c r="D31" i="16"/>
  <c r="E30" i="16"/>
  <c r="Q31" i="24" s="1"/>
  <c r="D28" i="16"/>
  <c r="E27" i="16"/>
  <c r="Q28" i="24" s="1"/>
  <c r="D25" i="16"/>
  <c r="E24" i="16"/>
  <c r="Q25" i="24" s="1"/>
  <c r="D22" i="16"/>
  <c r="E21" i="16"/>
  <c r="Q22" i="24" s="1"/>
  <c r="D19" i="16"/>
  <c r="E18" i="16"/>
  <c r="Q19" i="24" s="1"/>
  <c r="E9" i="16"/>
  <c r="Q10" i="24" s="1"/>
  <c r="E11" i="16"/>
  <c r="Q12" i="24" s="1"/>
  <c r="D13" i="16"/>
  <c r="D15" i="16"/>
  <c r="E20" i="16"/>
  <c r="Q21" i="24" s="1"/>
  <c r="D24" i="16"/>
  <c r="E29" i="16"/>
  <c r="Q30" i="24" s="1"/>
  <c r="D33" i="16"/>
  <c r="E38" i="16"/>
  <c r="Q39" i="24" s="1"/>
  <c r="D42" i="16"/>
  <c r="E8" i="16"/>
  <c r="Q9" i="24" s="1"/>
  <c r="D10" i="16"/>
  <c r="D12" i="16"/>
  <c r="E15" i="16"/>
  <c r="Q16" i="24" s="1"/>
  <c r="D18" i="16"/>
  <c r="E23" i="16"/>
  <c r="Q24" i="24" s="1"/>
  <c r="D27" i="16"/>
  <c r="E32" i="16"/>
  <c r="Q33" i="24" s="1"/>
  <c r="D36" i="16"/>
  <c r="E41" i="16"/>
  <c r="Q42" i="24" s="1"/>
  <c r="D10" i="15"/>
  <c r="E15" i="15"/>
  <c r="P16" i="24" s="1"/>
  <c r="D19" i="15"/>
  <c r="E24" i="15"/>
  <c r="P25" i="24" s="1"/>
  <c r="D28" i="15"/>
  <c r="E33" i="15"/>
  <c r="P34" i="24" s="1"/>
  <c r="D37" i="15"/>
  <c r="I16" i="15"/>
  <c r="F16" i="15"/>
  <c r="D41" i="15"/>
  <c r="E40" i="15"/>
  <c r="P41" i="24" s="1"/>
  <c r="D38" i="15"/>
  <c r="E37" i="15"/>
  <c r="P38" i="24" s="1"/>
  <c r="D35" i="15"/>
  <c r="E34" i="15"/>
  <c r="P35" i="24" s="1"/>
  <c r="D32" i="15"/>
  <c r="E31" i="15"/>
  <c r="P32" i="24" s="1"/>
  <c r="D29" i="15"/>
  <c r="E28" i="15"/>
  <c r="P29" i="24" s="1"/>
  <c r="D26" i="15"/>
  <c r="E25" i="15"/>
  <c r="P26" i="24" s="1"/>
  <c r="D23" i="15"/>
  <c r="E22" i="15"/>
  <c r="P23" i="24" s="1"/>
  <c r="D20" i="15"/>
  <c r="E19" i="15"/>
  <c r="P20" i="24" s="1"/>
  <c r="D17" i="15"/>
  <c r="E16" i="15"/>
  <c r="P17" i="24" s="1"/>
  <c r="D14" i="15"/>
  <c r="E13" i="15"/>
  <c r="P14" i="24" s="1"/>
  <c r="D11" i="15"/>
  <c r="E10" i="15"/>
  <c r="P11" i="24" s="1"/>
  <c r="D8" i="15"/>
  <c r="E7" i="15"/>
  <c r="P8" i="24" s="1"/>
  <c r="D42" i="15"/>
  <c r="E41" i="15"/>
  <c r="P42" i="24" s="1"/>
  <c r="D39" i="15"/>
  <c r="E38" i="15"/>
  <c r="P39" i="24" s="1"/>
  <c r="D36" i="15"/>
  <c r="E35" i="15"/>
  <c r="P36" i="24" s="1"/>
  <c r="D33" i="15"/>
  <c r="E32" i="15"/>
  <c r="P33" i="24" s="1"/>
  <c r="D30" i="15"/>
  <c r="E29" i="15"/>
  <c r="P30" i="24" s="1"/>
  <c r="D27" i="15"/>
  <c r="E26" i="15"/>
  <c r="P27" i="24" s="1"/>
  <c r="D24" i="15"/>
  <c r="E23" i="15"/>
  <c r="P24" i="24" s="1"/>
  <c r="D21" i="15"/>
  <c r="E20" i="15"/>
  <c r="P21" i="24" s="1"/>
  <c r="D18" i="15"/>
  <c r="E17" i="15"/>
  <c r="P18" i="24" s="1"/>
  <c r="D15" i="15"/>
  <c r="E14" i="15"/>
  <c r="P15" i="24" s="1"/>
  <c r="D12" i="15"/>
  <c r="E11" i="15"/>
  <c r="P12" i="24" s="1"/>
  <c r="D9" i="15"/>
  <c r="E8" i="15"/>
  <c r="P9" i="24" s="1"/>
  <c r="E9" i="15"/>
  <c r="P10" i="24" s="1"/>
  <c r="D13" i="15"/>
  <c r="E18" i="15"/>
  <c r="P19" i="24" s="1"/>
  <c r="D22" i="15"/>
  <c r="E27" i="15"/>
  <c r="P28" i="24" s="1"/>
  <c r="D31" i="15"/>
  <c r="E36" i="15"/>
  <c r="P37" i="24" s="1"/>
  <c r="D40" i="15"/>
  <c r="F18" i="17" l="1"/>
  <c r="H18" i="17" s="1"/>
  <c r="F36" i="19"/>
  <c r="F12" i="17"/>
  <c r="H12" i="17" s="1"/>
  <c r="F21" i="19"/>
  <c r="F42" i="17"/>
  <c r="H42" i="17" s="1"/>
  <c r="F15" i="17"/>
  <c r="F25" i="15"/>
  <c r="I37" i="19"/>
  <c r="I28" i="19"/>
  <c r="H28" i="19"/>
  <c r="I9" i="17"/>
  <c r="G9" i="17"/>
  <c r="F23" i="17"/>
  <c r="G23" i="17" s="1"/>
  <c r="H10" i="19"/>
  <c r="F27" i="18"/>
  <c r="H27" i="18" s="1"/>
  <c r="H7" i="19"/>
  <c r="F39" i="17"/>
  <c r="H39" i="17" s="1"/>
  <c r="F18" i="18"/>
  <c r="H18" i="18" s="1"/>
  <c r="H34" i="19"/>
  <c r="F41" i="17"/>
  <c r="G41" i="17" s="1"/>
  <c r="G16" i="19"/>
  <c r="F36" i="17"/>
  <c r="G36" i="17" s="1"/>
  <c r="I16" i="19"/>
  <c r="F29" i="17"/>
  <c r="G29" i="17" s="1"/>
  <c r="F9" i="18"/>
  <c r="H9" i="18" s="1"/>
  <c r="F12" i="19"/>
  <c r="H12" i="19" s="1"/>
  <c r="I27" i="19"/>
  <c r="F20" i="17"/>
  <c r="G20" i="17" s="1"/>
  <c r="F39" i="19"/>
  <c r="G39" i="19" s="1"/>
  <c r="F35" i="17"/>
  <c r="G35" i="17" s="1"/>
  <c r="F9" i="16"/>
  <c r="G9" i="16" s="1"/>
  <c r="F17" i="17"/>
  <c r="H17" i="17" s="1"/>
  <c r="F32" i="17"/>
  <c r="H32" i="17" s="1"/>
  <c r="I10" i="19"/>
  <c r="H7" i="16"/>
  <c r="F33" i="17"/>
  <c r="G33" i="17" s="1"/>
  <c r="I34" i="15"/>
  <c r="I7" i="16"/>
  <c r="I36" i="18"/>
  <c r="H19" i="19"/>
  <c r="I7" i="19"/>
  <c r="F18" i="19"/>
  <c r="H18" i="19" s="1"/>
  <c r="F21" i="17"/>
  <c r="H21" i="17" s="1"/>
  <c r="I9" i="19"/>
  <c r="I8" i="17"/>
  <c r="F14" i="17"/>
  <c r="H14" i="17" s="1"/>
  <c r="F30" i="17"/>
  <c r="I30" i="19"/>
  <c r="I7" i="15"/>
  <c r="I11" i="17"/>
  <c r="I38" i="17"/>
  <c r="F24" i="17"/>
  <c r="H24" i="17" s="1"/>
  <c r="F7" i="18"/>
  <c r="G7" i="18" s="1"/>
  <c r="H25" i="19"/>
  <c r="F27" i="17"/>
  <c r="H27" i="17" s="1"/>
  <c r="G12" i="17"/>
  <c r="I34" i="19"/>
  <c r="I25" i="19"/>
  <c r="I19" i="19"/>
  <c r="H8" i="22"/>
  <c r="E8" i="22"/>
  <c r="I27" i="21"/>
  <c r="F27" i="21"/>
  <c r="I39" i="21"/>
  <c r="F39" i="21"/>
  <c r="I33" i="21"/>
  <c r="F33" i="21"/>
  <c r="F10" i="21"/>
  <c r="I10" i="21"/>
  <c r="I16" i="21"/>
  <c r="F16" i="21"/>
  <c r="I25" i="21"/>
  <c r="F25" i="21"/>
  <c r="I34" i="21"/>
  <c r="F34" i="21"/>
  <c r="I11" i="21"/>
  <c r="F11" i="21"/>
  <c r="I20" i="21"/>
  <c r="F20" i="21"/>
  <c r="I29" i="21"/>
  <c r="F29" i="21"/>
  <c r="I38" i="21"/>
  <c r="F38" i="21"/>
  <c r="I36" i="21"/>
  <c r="F36" i="21"/>
  <c r="I9" i="21"/>
  <c r="F9" i="21"/>
  <c r="I21" i="21"/>
  <c r="F21" i="21"/>
  <c r="I42" i="21"/>
  <c r="F42" i="21"/>
  <c r="I15" i="21"/>
  <c r="F15" i="21"/>
  <c r="I13" i="21"/>
  <c r="F13" i="21"/>
  <c r="I22" i="21"/>
  <c r="F22" i="21"/>
  <c r="F31" i="21"/>
  <c r="I31" i="21"/>
  <c r="F40" i="21"/>
  <c r="I40" i="21"/>
  <c r="F8" i="21"/>
  <c r="I8" i="21"/>
  <c r="I17" i="21"/>
  <c r="F17" i="21"/>
  <c r="I26" i="21"/>
  <c r="F26" i="21"/>
  <c r="I35" i="21"/>
  <c r="F35" i="21"/>
  <c r="I18" i="21"/>
  <c r="F18" i="21"/>
  <c r="I7" i="21"/>
  <c r="F7" i="21"/>
  <c r="I30" i="21"/>
  <c r="F30" i="21"/>
  <c r="I12" i="21"/>
  <c r="F12" i="21"/>
  <c r="I24" i="21"/>
  <c r="F24" i="21"/>
  <c r="F19" i="21"/>
  <c r="I19" i="21"/>
  <c r="F28" i="21"/>
  <c r="I28" i="21"/>
  <c r="F37" i="21"/>
  <c r="I37" i="21"/>
  <c r="I14" i="21"/>
  <c r="F14" i="21"/>
  <c r="I23" i="21"/>
  <c r="F23" i="21"/>
  <c r="I32" i="21"/>
  <c r="F32" i="21"/>
  <c r="I41" i="21"/>
  <c r="F41" i="21"/>
  <c r="I27" i="20"/>
  <c r="F27" i="20"/>
  <c r="I42" i="20"/>
  <c r="F42" i="20"/>
  <c r="I15" i="20"/>
  <c r="F15" i="20"/>
  <c r="I21" i="20"/>
  <c r="F21" i="20"/>
  <c r="I16" i="20"/>
  <c r="F16" i="20"/>
  <c r="I25" i="20"/>
  <c r="F25" i="20"/>
  <c r="I34" i="20"/>
  <c r="F34" i="20"/>
  <c r="I11" i="20"/>
  <c r="F11" i="20"/>
  <c r="I20" i="20"/>
  <c r="F20" i="20"/>
  <c r="I29" i="20"/>
  <c r="F29" i="20"/>
  <c r="I38" i="20"/>
  <c r="F38" i="20"/>
  <c r="I36" i="20"/>
  <c r="F36" i="20"/>
  <c r="I9" i="20"/>
  <c r="F9" i="20"/>
  <c r="I24" i="20"/>
  <c r="F24" i="20"/>
  <c r="I30" i="20"/>
  <c r="F30" i="20"/>
  <c r="I13" i="20"/>
  <c r="F13" i="20"/>
  <c r="I22" i="20"/>
  <c r="F22" i="20"/>
  <c r="I31" i="20"/>
  <c r="F31" i="20"/>
  <c r="I40" i="20"/>
  <c r="F40" i="20"/>
  <c r="I8" i="20"/>
  <c r="F8" i="20"/>
  <c r="I17" i="20"/>
  <c r="F17" i="20"/>
  <c r="I26" i="20"/>
  <c r="F26" i="20"/>
  <c r="I35" i="20"/>
  <c r="F35" i="20"/>
  <c r="I18" i="20"/>
  <c r="F18" i="20"/>
  <c r="I7" i="20"/>
  <c r="F7" i="20"/>
  <c r="I33" i="20"/>
  <c r="F33" i="20"/>
  <c r="I39" i="20"/>
  <c r="F39" i="20"/>
  <c r="I12" i="20"/>
  <c r="F12" i="20"/>
  <c r="F10" i="20"/>
  <c r="I10" i="20"/>
  <c r="F19" i="20"/>
  <c r="I19" i="20"/>
  <c r="F28" i="20"/>
  <c r="I28" i="20"/>
  <c r="F37" i="20"/>
  <c r="I37" i="20"/>
  <c r="I14" i="20"/>
  <c r="F14" i="20"/>
  <c r="I23" i="20"/>
  <c r="F23" i="20"/>
  <c r="I32" i="20"/>
  <c r="F32" i="20"/>
  <c r="I41" i="20"/>
  <c r="F41" i="20"/>
  <c r="I42" i="19"/>
  <c r="F42" i="19"/>
  <c r="I22" i="19"/>
  <c r="F22" i="19"/>
  <c r="I15" i="19"/>
  <c r="F15" i="19"/>
  <c r="F14" i="19"/>
  <c r="I14" i="19"/>
  <c r="F23" i="19"/>
  <c r="I23" i="19"/>
  <c r="F32" i="19"/>
  <c r="I32" i="19"/>
  <c r="F41" i="19"/>
  <c r="I41" i="19"/>
  <c r="I40" i="19"/>
  <c r="F40" i="19"/>
  <c r="I33" i="19"/>
  <c r="F33" i="19"/>
  <c r="I13" i="19"/>
  <c r="F13" i="19"/>
  <c r="I11" i="19"/>
  <c r="F11" i="19"/>
  <c r="I20" i="19"/>
  <c r="F20" i="19"/>
  <c r="I29" i="19"/>
  <c r="F29" i="19"/>
  <c r="I38" i="19"/>
  <c r="F38" i="19"/>
  <c r="H36" i="19"/>
  <c r="G36" i="19"/>
  <c r="H27" i="19"/>
  <c r="G27" i="19"/>
  <c r="H9" i="19"/>
  <c r="G9" i="19"/>
  <c r="G30" i="19"/>
  <c r="H30" i="19"/>
  <c r="G21" i="19"/>
  <c r="H21" i="19"/>
  <c r="I31" i="19"/>
  <c r="F31" i="19"/>
  <c r="I24" i="19"/>
  <c r="F24" i="19"/>
  <c r="F8" i="19"/>
  <c r="I8" i="19"/>
  <c r="F17" i="19"/>
  <c r="I17" i="19"/>
  <c r="F26" i="19"/>
  <c r="I26" i="19"/>
  <c r="F35" i="19"/>
  <c r="I35" i="19"/>
  <c r="I33" i="18"/>
  <c r="F33" i="18"/>
  <c r="I39" i="18"/>
  <c r="F39" i="18"/>
  <c r="I12" i="18"/>
  <c r="F12" i="18"/>
  <c r="I13" i="18"/>
  <c r="F13" i="18"/>
  <c r="I22" i="18"/>
  <c r="F22" i="18"/>
  <c r="I31" i="18"/>
  <c r="F31" i="18"/>
  <c r="I40" i="18"/>
  <c r="F40" i="18"/>
  <c r="I42" i="18"/>
  <c r="F42" i="18"/>
  <c r="I15" i="18"/>
  <c r="F15" i="18"/>
  <c r="I21" i="18"/>
  <c r="F21" i="18"/>
  <c r="I10" i="18"/>
  <c r="F10" i="18"/>
  <c r="I19" i="18"/>
  <c r="F19" i="18"/>
  <c r="I28" i="18"/>
  <c r="F28" i="18"/>
  <c r="I37" i="18"/>
  <c r="F37" i="18"/>
  <c r="I14" i="18"/>
  <c r="F14" i="18"/>
  <c r="I23" i="18"/>
  <c r="F23" i="18"/>
  <c r="I32" i="18"/>
  <c r="F32" i="18"/>
  <c r="I41" i="18"/>
  <c r="F41" i="18"/>
  <c r="I8" i="18"/>
  <c r="F8" i="18"/>
  <c r="I17" i="18"/>
  <c r="F17" i="18"/>
  <c r="I26" i="18"/>
  <c r="F26" i="18"/>
  <c r="I35" i="18"/>
  <c r="F35" i="18"/>
  <c r="I24" i="18"/>
  <c r="F24" i="18"/>
  <c r="I30" i="18"/>
  <c r="F30" i="18"/>
  <c r="F16" i="18"/>
  <c r="I16" i="18"/>
  <c r="F25" i="18"/>
  <c r="I25" i="18"/>
  <c r="F34" i="18"/>
  <c r="I34" i="18"/>
  <c r="I11" i="18"/>
  <c r="F11" i="18"/>
  <c r="I20" i="18"/>
  <c r="F20" i="18"/>
  <c r="I29" i="18"/>
  <c r="F29" i="18"/>
  <c r="I38" i="18"/>
  <c r="F38" i="18"/>
  <c r="H36" i="18"/>
  <c r="G36" i="18"/>
  <c r="H15" i="17"/>
  <c r="G15" i="17"/>
  <c r="I37" i="17"/>
  <c r="F37" i="17"/>
  <c r="I28" i="17"/>
  <c r="F28" i="17"/>
  <c r="I19" i="17"/>
  <c r="F19" i="17"/>
  <c r="I10" i="17"/>
  <c r="F10" i="17"/>
  <c r="H36" i="17"/>
  <c r="H8" i="17"/>
  <c r="G8" i="17"/>
  <c r="F40" i="17"/>
  <c r="I40" i="17"/>
  <c r="F31" i="17"/>
  <c r="I31" i="17"/>
  <c r="F22" i="17"/>
  <c r="I22" i="17"/>
  <c r="F13" i="17"/>
  <c r="I13" i="17"/>
  <c r="G11" i="17"/>
  <c r="H11" i="17"/>
  <c r="F34" i="17"/>
  <c r="I34" i="17"/>
  <c r="I25" i="17"/>
  <c r="F25" i="17"/>
  <c r="F16" i="17"/>
  <c r="I16" i="17"/>
  <c r="I7" i="17"/>
  <c r="F7" i="17"/>
  <c r="G26" i="17"/>
  <c r="H26" i="17"/>
  <c r="G38" i="17"/>
  <c r="H38" i="17"/>
  <c r="I33" i="16"/>
  <c r="F33" i="16"/>
  <c r="F19" i="16"/>
  <c r="I19" i="16"/>
  <c r="F28" i="16"/>
  <c r="I28" i="16"/>
  <c r="F37" i="16"/>
  <c r="I37" i="16"/>
  <c r="F14" i="16"/>
  <c r="I14" i="16"/>
  <c r="I23" i="16"/>
  <c r="F23" i="16"/>
  <c r="I32" i="16"/>
  <c r="F32" i="16"/>
  <c r="I41" i="16"/>
  <c r="F41" i="16"/>
  <c r="I30" i="16"/>
  <c r="F30" i="16"/>
  <c r="I27" i="16"/>
  <c r="F27" i="16"/>
  <c r="I42" i="16"/>
  <c r="F42" i="16"/>
  <c r="I15" i="16"/>
  <c r="F15" i="16"/>
  <c r="I25" i="16"/>
  <c r="F25" i="16"/>
  <c r="I34" i="16"/>
  <c r="F34" i="16"/>
  <c r="F11" i="16"/>
  <c r="I11" i="16"/>
  <c r="I20" i="16"/>
  <c r="F20" i="16"/>
  <c r="I29" i="16"/>
  <c r="F29" i="16"/>
  <c r="I38" i="16"/>
  <c r="F38" i="16"/>
  <c r="I16" i="16"/>
  <c r="F16" i="16"/>
  <c r="H39" i="16"/>
  <c r="G39" i="16"/>
  <c r="I36" i="16"/>
  <c r="F36" i="16"/>
  <c r="I12" i="16"/>
  <c r="F12" i="16"/>
  <c r="I18" i="16"/>
  <c r="F18" i="16"/>
  <c r="I10" i="16"/>
  <c r="F10" i="16"/>
  <c r="I24" i="16"/>
  <c r="F24" i="16"/>
  <c r="F13" i="16"/>
  <c r="I13" i="16"/>
  <c r="I22" i="16"/>
  <c r="F22" i="16"/>
  <c r="I31" i="16"/>
  <c r="F31" i="16"/>
  <c r="I40" i="16"/>
  <c r="F40" i="16"/>
  <c r="I8" i="16"/>
  <c r="F8" i="16"/>
  <c r="I17" i="16"/>
  <c r="F17" i="16"/>
  <c r="I26" i="16"/>
  <c r="F26" i="16"/>
  <c r="I35" i="16"/>
  <c r="F35" i="16"/>
  <c r="I21" i="16"/>
  <c r="F21" i="16"/>
  <c r="I12" i="15"/>
  <c r="F12" i="15"/>
  <c r="I21" i="15"/>
  <c r="F21" i="15"/>
  <c r="I30" i="15"/>
  <c r="F30" i="15"/>
  <c r="I39" i="15"/>
  <c r="F39" i="15"/>
  <c r="I11" i="15"/>
  <c r="F11" i="15"/>
  <c r="I20" i="15"/>
  <c r="F20" i="15"/>
  <c r="I29" i="15"/>
  <c r="F29" i="15"/>
  <c r="I38" i="15"/>
  <c r="F38" i="15"/>
  <c r="H34" i="15"/>
  <c r="G34" i="15"/>
  <c r="H7" i="15"/>
  <c r="G7" i="15"/>
  <c r="I19" i="15"/>
  <c r="F19" i="15"/>
  <c r="I40" i="15"/>
  <c r="F40" i="15"/>
  <c r="I13" i="15"/>
  <c r="F13" i="15"/>
  <c r="I9" i="15"/>
  <c r="F9" i="15"/>
  <c r="I18" i="15"/>
  <c r="F18" i="15"/>
  <c r="I27" i="15"/>
  <c r="F27" i="15"/>
  <c r="I36" i="15"/>
  <c r="F36" i="15"/>
  <c r="I8" i="15"/>
  <c r="F8" i="15"/>
  <c r="I17" i="15"/>
  <c r="F17" i="15"/>
  <c r="I26" i="15"/>
  <c r="F26" i="15"/>
  <c r="F35" i="15"/>
  <c r="I35" i="15"/>
  <c r="H16" i="15"/>
  <c r="G16" i="15"/>
  <c r="I28" i="15"/>
  <c r="F28" i="15"/>
  <c r="I31" i="15"/>
  <c r="F31" i="15"/>
  <c r="I22" i="15"/>
  <c r="F22" i="15"/>
  <c r="I15" i="15"/>
  <c r="F15" i="15"/>
  <c r="I24" i="15"/>
  <c r="F24" i="15"/>
  <c r="I33" i="15"/>
  <c r="F33" i="15"/>
  <c r="I42" i="15"/>
  <c r="F42" i="15"/>
  <c r="F14" i="15"/>
  <c r="I14" i="15"/>
  <c r="F23" i="15"/>
  <c r="I23" i="15"/>
  <c r="F32" i="15"/>
  <c r="I32" i="15"/>
  <c r="F41" i="15"/>
  <c r="I41" i="15"/>
  <c r="H25" i="15"/>
  <c r="G25" i="15"/>
  <c r="I37" i="15"/>
  <c r="F37" i="15"/>
  <c r="I10" i="15"/>
  <c r="F10" i="15"/>
  <c r="G18" i="17" l="1"/>
  <c r="G42" i="17"/>
  <c r="H23" i="17"/>
  <c r="G27" i="18"/>
  <c r="H29" i="17"/>
  <c r="H33" i="17"/>
  <c r="G39" i="17"/>
  <c r="G32" i="17"/>
  <c r="G17" i="17"/>
  <c r="G18" i="18"/>
  <c r="H20" i="17"/>
  <c r="G12" i="19"/>
  <c r="H9" i="16"/>
  <c r="G9" i="18"/>
  <c r="H39" i="19"/>
  <c r="H41" i="17"/>
  <c r="H35" i="17"/>
  <c r="G18" i="19"/>
  <c r="G21" i="17"/>
  <c r="H7" i="18"/>
  <c r="G27" i="17"/>
  <c r="G14" i="17"/>
  <c r="G24" i="17"/>
  <c r="H30" i="17"/>
  <c r="G30" i="17"/>
  <c r="F8" i="22"/>
  <c r="G8" i="22"/>
  <c r="H30" i="21"/>
  <c r="G30" i="21"/>
  <c r="G35" i="21"/>
  <c r="H35" i="21"/>
  <c r="H40" i="21"/>
  <c r="G40" i="21"/>
  <c r="H36" i="21"/>
  <c r="G36" i="21"/>
  <c r="G20" i="21"/>
  <c r="H20" i="21"/>
  <c r="H25" i="21"/>
  <c r="G25" i="21"/>
  <c r="H33" i="21"/>
  <c r="G33" i="21"/>
  <c r="G23" i="21"/>
  <c r="H23" i="21"/>
  <c r="H19" i="21"/>
  <c r="G19" i="21"/>
  <c r="H12" i="21"/>
  <c r="G12" i="21"/>
  <c r="H18" i="21"/>
  <c r="G18" i="21"/>
  <c r="G17" i="21"/>
  <c r="H17" i="21"/>
  <c r="G8" i="21"/>
  <c r="H8" i="21"/>
  <c r="H15" i="21"/>
  <c r="G15" i="21"/>
  <c r="H9" i="21"/>
  <c r="G9" i="21"/>
  <c r="G29" i="21"/>
  <c r="H29" i="21"/>
  <c r="H34" i="21"/>
  <c r="G34" i="21"/>
  <c r="H27" i="21"/>
  <c r="G27" i="21"/>
  <c r="G41" i="21"/>
  <c r="H41" i="21"/>
  <c r="G14" i="21"/>
  <c r="H14" i="21"/>
  <c r="H37" i="21"/>
  <c r="G37" i="21"/>
  <c r="H22" i="21"/>
  <c r="G22" i="21"/>
  <c r="H42" i="21"/>
  <c r="G42" i="21"/>
  <c r="G32" i="21"/>
  <c r="H32" i="21"/>
  <c r="H28" i="21"/>
  <c r="G28" i="21"/>
  <c r="H24" i="21"/>
  <c r="G24" i="21"/>
  <c r="H7" i="21"/>
  <c r="G7" i="21"/>
  <c r="G26" i="21"/>
  <c r="H26" i="21"/>
  <c r="H31" i="21"/>
  <c r="G31" i="21"/>
  <c r="H13" i="21"/>
  <c r="G13" i="21"/>
  <c r="H21" i="21"/>
  <c r="G21" i="21"/>
  <c r="G38" i="21"/>
  <c r="H38" i="21"/>
  <c r="G11" i="21"/>
  <c r="H11" i="21"/>
  <c r="H16" i="21"/>
  <c r="G16" i="21"/>
  <c r="H10" i="21"/>
  <c r="G10" i="21"/>
  <c r="H39" i="21"/>
  <c r="G39" i="21"/>
  <c r="G41" i="20"/>
  <c r="H41" i="20"/>
  <c r="G14" i="20"/>
  <c r="H14" i="20"/>
  <c r="H37" i="20"/>
  <c r="G37" i="20"/>
  <c r="H10" i="20"/>
  <c r="G10" i="20"/>
  <c r="H39" i="20"/>
  <c r="G39" i="20"/>
  <c r="H18" i="20"/>
  <c r="G18" i="20"/>
  <c r="G17" i="20"/>
  <c r="H17" i="20"/>
  <c r="H31" i="20"/>
  <c r="G31" i="20"/>
  <c r="H30" i="20"/>
  <c r="G30" i="20"/>
  <c r="H36" i="20"/>
  <c r="G36" i="20"/>
  <c r="G20" i="20"/>
  <c r="H20" i="20"/>
  <c r="H25" i="20"/>
  <c r="G25" i="20"/>
  <c r="H15" i="20"/>
  <c r="G15" i="20"/>
  <c r="G23" i="20"/>
  <c r="H23" i="20"/>
  <c r="H19" i="20"/>
  <c r="G19" i="20"/>
  <c r="H12" i="20"/>
  <c r="G12" i="20"/>
  <c r="H7" i="20"/>
  <c r="G7" i="20"/>
  <c r="G26" i="20"/>
  <c r="H26" i="20"/>
  <c r="H40" i="20"/>
  <c r="G40" i="20"/>
  <c r="H13" i="20"/>
  <c r="G13" i="20"/>
  <c r="H9" i="20"/>
  <c r="G9" i="20"/>
  <c r="G29" i="20"/>
  <c r="H29" i="20"/>
  <c r="H34" i="20"/>
  <c r="G34" i="20"/>
  <c r="H21" i="20"/>
  <c r="G21" i="20"/>
  <c r="H27" i="20"/>
  <c r="G27" i="20"/>
  <c r="G32" i="20"/>
  <c r="H32" i="20"/>
  <c r="H28" i="20"/>
  <c r="G28" i="20"/>
  <c r="H33" i="20"/>
  <c r="G33" i="20"/>
  <c r="G35" i="20"/>
  <c r="H35" i="20"/>
  <c r="G8" i="20"/>
  <c r="H8" i="20"/>
  <c r="H22" i="20"/>
  <c r="G22" i="20"/>
  <c r="H24" i="20"/>
  <c r="G24" i="20"/>
  <c r="G38" i="20"/>
  <c r="H38" i="20"/>
  <c r="G11" i="20"/>
  <c r="H11" i="20"/>
  <c r="H16" i="20"/>
  <c r="G16" i="20"/>
  <c r="H42" i="20"/>
  <c r="G42" i="20"/>
  <c r="G35" i="19"/>
  <c r="H35" i="19"/>
  <c r="G8" i="19"/>
  <c r="H8" i="19"/>
  <c r="H31" i="19"/>
  <c r="G31" i="19"/>
  <c r="G38" i="19"/>
  <c r="H38" i="19"/>
  <c r="G11" i="19"/>
  <c r="H11" i="19"/>
  <c r="H40" i="19"/>
  <c r="G40" i="19"/>
  <c r="G41" i="19"/>
  <c r="H41" i="19"/>
  <c r="G14" i="19"/>
  <c r="H14" i="19"/>
  <c r="H22" i="19"/>
  <c r="G22" i="19"/>
  <c r="G17" i="19"/>
  <c r="H17" i="19"/>
  <c r="H24" i="19"/>
  <c r="G24" i="19"/>
  <c r="G20" i="19"/>
  <c r="H20" i="19"/>
  <c r="H33" i="19"/>
  <c r="G33" i="19"/>
  <c r="G23" i="19"/>
  <c r="H23" i="19"/>
  <c r="H15" i="19"/>
  <c r="G15" i="19"/>
  <c r="G26" i="19"/>
  <c r="H26" i="19"/>
  <c r="G29" i="19"/>
  <c r="H29" i="19"/>
  <c r="H13" i="19"/>
  <c r="G13" i="19"/>
  <c r="G32" i="19"/>
  <c r="H32" i="19"/>
  <c r="H42" i="19"/>
  <c r="G42" i="19"/>
  <c r="H16" i="18"/>
  <c r="G16" i="18"/>
  <c r="G8" i="18"/>
  <c r="H8" i="18"/>
  <c r="H22" i="18"/>
  <c r="G22" i="18"/>
  <c r="H39" i="18"/>
  <c r="G39" i="18"/>
  <c r="G29" i="18"/>
  <c r="H29" i="18"/>
  <c r="H25" i="18"/>
  <c r="G25" i="18"/>
  <c r="G17" i="18"/>
  <c r="H17" i="18"/>
  <c r="G41" i="18"/>
  <c r="H41" i="18"/>
  <c r="G14" i="18"/>
  <c r="H14" i="18"/>
  <c r="H19" i="18"/>
  <c r="G19" i="18"/>
  <c r="H15" i="18"/>
  <c r="G15" i="18"/>
  <c r="H31" i="18"/>
  <c r="G31" i="18"/>
  <c r="H12" i="18"/>
  <c r="G12" i="18"/>
  <c r="G20" i="18"/>
  <c r="H20" i="18"/>
  <c r="H30" i="18"/>
  <c r="G30" i="18"/>
  <c r="G35" i="18"/>
  <c r="H35" i="18"/>
  <c r="G32" i="18"/>
  <c r="H32" i="18"/>
  <c r="H37" i="18"/>
  <c r="G37" i="18"/>
  <c r="H10" i="18"/>
  <c r="G10" i="18"/>
  <c r="H42" i="18"/>
  <c r="G42" i="18"/>
  <c r="G38" i="18"/>
  <c r="H38" i="18"/>
  <c r="G11" i="18"/>
  <c r="H11" i="18"/>
  <c r="H34" i="18"/>
  <c r="G34" i="18"/>
  <c r="H24" i="18"/>
  <c r="G24" i="18"/>
  <c r="G26" i="18"/>
  <c r="H26" i="18"/>
  <c r="G23" i="18"/>
  <c r="H23" i="18"/>
  <c r="H28" i="18"/>
  <c r="G28" i="18"/>
  <c r="H21" i="18"/>
  <c r="G21" i="18"/>
  <c r="H40" i="18"/>
  <c r="G40" i="18"/>
  <c r="H13" i="18"/>
  <c r="G13" i="18"/>
  <c r="H33" i="18"/>
  <c r="G33" i="18"/>
  <c r="G31" i="17"/>
  <c r="H31" i="17"/>
  <c r="G19" i="17"/>
  <c r="H19" i="17"/>
  <c r="G7" i="17"/>
  <c r="H7" i="17"/>
  <c r="G16" i="17"/>
  <c r="H16" i="17"/>
  <c r="G22" i="17"/>
  <c r="H22" i="17"/>
  <c r="G10" i="17"/>
  <c r="H10" i="17"/>
  <c r="G37" i="17"/>
  <c r="H37" i="17"/>
  <c r="G25" i="17"/>
  <c r="H25" i="17"/>
  <c r="G34" i="17"/>
  <c r="H34" i="17"/>
  <c r="G13" i="17"/>
  <c r="H13" i="17"/>
  <c r="G40" i="17"/>
  <c r="H40" i="17"/>
  <c r="G28" i="17"/>
  <c r="H28" i="17"/>
  <c r="H34" i="16"/>
  <c r="G34" i="16"/>
  <c r="G26" i="16"/>
  <c r="H26" i="16"/>
  <c r="H40" i="16"/>
  <c r="G40" i="16"/>
  <c r="G29" i="16"/>
  <c r="H29" i="16"/>
  <c r="H42" i="16"/>
  <c r="G42" i="16"/>
  <c r="H30" i="16"/>
  <c r="G30" i="16"/>
  <c r="G23" i="16"/>
  <c r="H23" i="16"/>
  <c r="G14" i="16"/>
  <c r="H14" i="16"/>
  <c r="H19" i="16"/>
  <c r="G19" i="16"/>
  <c r="G35" i="16"/>
  <c r="H35" i="16"/>
  <c r="G8" i="16"/>
  <c r="H8" i="16"/>
  <c r="H22" i="16"/>
  <c r="G22" i="16"/>
  <c r="H13" i="16"/>
  <c r="G13" i="16"/>
  <c r="H10" i="16"/>
  <c r="G10" i="16"/>
  <c r="H36" i="16"/>
  <c r="G36" i="16"/>
  <c r="G38" i="16"/>
  <c r="H38" i="16"/>
  <c r="H15" i="16"/>
  <c r="G15" i="16"/>
  <c r="G32" i="16"/>
  <c r="H32" i="16"/>
  <c r="H28" i="16"/>
  <c r="G28" i="16"/>
  <c r="H33" i="16"/>
  <c r="G33" i="16"/>
  <c r="H18" i="16"/>
  <c r="G18" i="16"/>
  <c r="H21" i="16"/>
  <c r="G21" i="16"/>
  <c r="G17" i="16"/>
  <c r="H17" i="16"/>
  <c r="H31" i="16"/>
  <c r="G31" i="16"/>
  <c r="H24" i="16"/>
  <c r="G24" i="16"/>
  <c r="H12" i="16"/>
  <c r="G12" i="16"/>
  <c r="H16" i="16"/>
  <c r="G16" i="16"/>
  <c r="G20" i="16"/>
  <c r="H20" i="16"/>
  <c r="G11" i="16"/>
  <c r="H11" i="16"/>
  <c r="H25" i="16"/>
  <c r="G25" i="16"/>
  <c r="H27" i="16"/>
  <c r="G27" i="16"/>
  <c r="G41" i="16"/>
  <c r="H41" i="16"/>
  <c r="H37" i="16"/>
  <c r="G37" i="16"/>
  <c r="G41" i="15"/>
  <c r="H41" i="15"/>
  <c r="G14" i="15"/>
  <c r="H14" i="15"/>
  <c r="G33" i="15"/>
  <c r="H33" i="15"/>
  <c r="H22" i="15"/>
  <c r="G22" i="15"/>
  <c r="G17" i="15"/>
  <c r="H17" i="15"/>
  <c r="G27" i="15"/>
  <c r="H27" i="15"/>
  <c r="H13" i="15"/>
  <c r="G13" i="15"/>
  <c r="G29" i="15"/>
  <c r="H29" i="15"/>
  <c r="G39" i="15"/>
  <c r="H39" i="15"/>
  <c r="G12" i="15"/>
  <c r="H12" i="15"/>
  <c r="H37" i="15"/>
  <c r="G37" i="15"/>
  <c r="G23" i="15"/>
  <c r="H23" i="15"/>
  <c r="G15" i="15"/>
  <c r="H15" i="15"/>
  <c r="H10" i="15"/>
  <c r="G10" i="15"/>
  <c r="G32" i="15"/>
  <c r="H32" i="15"/>
  <c r="G24" i="15"/>
  <c r="H24" i="15"/>
  <c r="H31" i="15"/>
  <c r="G31" i="15"/>
  <c r="G8" i="15"/>
  <c r="H8" i="15"/>
  <c r="G18" i="15"/>
  <c r="H18" i="15"/>
  <c r="H40" i="15"/>
  <c r="G40" i="15"/>
  <c r="G20" i="15"/>
  <c r="H20" i="15"/>
  <c r="G30" i="15"/>
  <c r="H30" i="15"/>
  <c r="G35" i="15"/>
  <c r="H35" i="15"/>
  <c r="G42" i="15"/>
  <c r="H42" i="15"/>
  <c r="H28" i="15"/>
  <c r="G28" i="15"/>
  <c r="G26" i="15"/>
  <c r="H26" i="15"/>
  <c r="G36" i="15"/>
  <c r="H36" i="15"/>
  <c r="G9" i="15"/>
  <c r="H9" i="15"/>
  <c r="H19" i="15"/>
  <c r="G19" i="15"/>
  <c r="G38" i="15"/>
  <c r="H38" i="15"/>
  <c r="G11" i="15"/>
  <c r="H11" i="15"/>
  <c r="G21" i="15"/>
  <c r="H21" i="15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D39" i="14"/>
  <c r="D16" i="14" l="1"/>
  <c r="F16" i="14" s="1"/>
  <c r="H16" i="14" s="1"/>
  <c r="D9" i="14"/>
  <c r="I9" i="14" s="1"/>
  <c r="D21" i="14"/>
  <c r="F21" i="14" s="1"/>
  <c r="D7" i="14"/>
  <c r="I7" i="14" s="1"/>
  <c r="E12" i="14"/>
  <c r="O13" i="24" s="1"/>
  <c r="E35" i="14"/>
  <c r="O36" i="24" s="1"/>
  <c r="E8" i="14"/>
  <c r="O9" i="24" s="1"/>
  <c r="D12" i="14"/>
  <c r="I12" i="14" s="1"/>
  <c r="E15" i="14"/>
  <c r="O16" i="24" s="1"/>
  <c r="D18" i="14"/>
  <c r="I18" i="14" s="1"/>
  <c r="D30" i="14"/>
  <c r="F30" i="14" s="1"/>
  <c r="D10" i="14"/>
  <c r="I10" i="14" s="1"/>
  <c r="E14" i="14"/>
  <c r="O15" i="24" s="1"/>
  <c r="E17" i="14"/>
  <c r="O18" i="24" s="1"/>
  <c r="E26" i="14"/>
  <c r="O27" i="24" s="1"/>
  <c r="I39" i="14"/>
  <c r="F39" i="14"/>
  <c r="D41" i="14"/>
  <c r="E40" i="14"/>
  <c r="O41" i="24" s="1"/>
  <c r="D38" i="14"/>
  <c r="E37" i="14"/>
  <c r="O38" i="24" s="1"/>
  <c r="D35" i="14"/>
  <c r="E34" i="14"/>
  <c r="O35" i="24" s="1"/>
  <c r="D32" i="14"/>
  <c r="E31" i="14"/>
  <c r="O32" i="24" s="1"/>
  <c r="D29" i="14"/>
  <c r="E28" i="14"/>
  <c r="O29" i="24" s="1"/>
  <c r="D26" i="14"/>
  <c r="E25" i="14"/>
  <c r="O26" i="24" s="1"/>
  <c r="D23" i="14"/>
  <c r="E22" i="14"/>
  <c r="O23" i="24" s="1"/>
  <c r="D20" i="14"/>
  <c r="E19" i="14"/>
  <c r="O20" i="24" s="1"/>
  <c r="D17" i="14"/>
  <c r="E16" i="14"/>
  <c r="O17" i="24" s="1"/>
  <c r="D14" i="14"/>
  <c r="E13" i="14"/>
  <c r="O14" i="24" s="1"/>
  <c r="D11" i="14"/>
  <c r="E10" i="14"/>
  <c r="O11" i="24" s="1"/>
  <c r="D8" i="14"/>
  <c r="E7" i="14"/>
  <c r="O8" i="24" s="1"/>
  <c r="E42" i="14"/>
  <c r="O43" i="24" s="1"/>
  <c r="D40" i="14"/>
  <c r="E39" i="14"/>
  <c r="O40" i="24" s="1"/>
  <c r="D37" i="14"/>
  <c r="E36" i="14"/>
  <c r="O37" i="24" s="1"/>
  <c r="D34" i="14"/>
  <c r="E33" i="14"/>
  <c r="O34" i="24" s="1"/>
  <c r="D31" i="14"/>
  <c r="E30" i="14"/>
  <c r="O31" i="24" s="1"/>
  <c r="D28" i="14"/>
  <c r="E27" i="14"/>
  <c r="O28" i="24" s="1"/>
  <c r="D25" i="14"/>
  <c r="E24" i="14"/>
  <c r="O25" i="24" s="1"/>
  <c r="D22" i="14"/>
  <c r="E21" i="14"/>
  <c r="O22" i="24" s="1"/>
  <c r="E9" i="14"/>
  <c r="O10" i="24" s="1"/>
  <c r="E11" i="14"/>
  <c r="O12" i="24" s="1"/>
  <c r="D13" i="14"/>
  <c r="D15" i="14"/>
  <c r="E18" i="14"/>
  <c r="O19" i="24" s="1"/>
  <c r="D19" i="14"/>
  <c r="E20" i="14"/>
  <c r="O21" i="24" s="1"/>
  <c r="D24" i="14"/>
  <c r="E29" i="14"/>
  <c r="O30" i="24" s="1"/>
  <c r="D33" i="14"/>
  <c r="E38" i="14"/>
  <c r="O39" i="24" s="1"/>
  <c r="D42" i="14"/>
  <c r="E23" i="14"/>
  <c r="O24" i="24" s="1"/>
  <c r="D27" i="14"/>
  <c r="E32" i="14"/>
  <c r="O33" i="24" s="1"/>
  <c r="D36" i="14"/>
  <c r="E41" i="14"/>
  <c r="O42" i="24" s="1"/>
  <c r="F9" i="14" l="1"/>
  <c r="G16" i="14"/>
  <c r="I16" i="14"/>
  <c r="F18" i="14"/>
  <c r="G18" i="14" s="1"/>
  <c r="F12" i="14"/>
  <c r="H12" i="14" s="1"/>
  <c r="F7" i="14"/>
  <c r="H7" i="14" s="1"/>
  <c r="I21" i="14"/>
  <c r="F10" i="14"/>
  <c r="H10" i="14" s="1"/>
  <c r="I30" i="14"/>
  <c r="F28" i="14"/>
  <c r="I28" i="14"/>
  <c r="F14" i="14"/>
  <c r="I14" i="14"/>
  <c r="I23" i="14"/>
  <c r="F23" i="14"/>
  <c r="I32" i="14"/>
  <c r="F32" i="14"/>
  <c r="I41" i="14"/>
  <c r="F41" i="14"/>
  <c r="H30" i="14"/>
  <c r="G30" i="14"/>
  <c r="I33" i="14"/>
  <c r="F33" i="14"/>
  <c r="I15" i="14"/>
  <c r="F15" i="14"/>
  <c r="I25" i="14"/>
  <c r="F25" i="14"/>
  <c r="I34" i="14"/>
  <c r="F34" i="14"/>
  <c r="F11" i="14"/>
  <c r="I11" i="14"/>
  <c r="I20" i="14"/>
  <c r="F20" i="14"/>
  <c r="I29" i="14"/>
  <c r="F29" i="14"/>
  <c r="I38" i="14"/>
  <c r="F38" i="14"/>
  <c r="H39" i="14"/>
  <c r="G39" i="14"/>
  <c r="I36" i="14"/>
  <c r="F36" i="14"/>
  <c r="G9" i="14"/>
  <c r="H9" i="14"/>
  <c r="I24" i="14"/>
  <c r="F24" i="14"/>
  <c r="F37" i="14"/>
  <c r="I37" i="14"/>
  <c r="I27" i="14"/>
  <c r="F27" i="14"/>
  <c r="I42" i="14"/>
  <c r="F42" i="14"/>
  <c r="F19" i="14"/>
  <c r="I19" i="14"/>
  <c r="F13" i="14"/>
  <c r="I13" i="14"/>
  <c r="I22" i="14"/>
  <c r="F22" i="14"/>
  <c r="I31" i="14"/>
  <c r="F31" i="14"/>
  <c r="I40" i="14"/>
  <c r="F40" i="14"/>
  <c r="I8" i="14"/>
  <c r="F8" i="14"/>
  <c r="I17" i="14"/>
  <c r="F17" i="14"/>
  <c r="I26" i="14"/>
  <c r="F26" i="14"/>
  <c r="I35" i="14"/>
  <c r="F35" i="14"/>
  <c r="H21" i="14"/>
  <c r="G21" i="14"/>
  <c r="G12" i="14" l="1"/>
  <c r="G7" i="14"/>
  <c r="H18" i="14"/>
  <c r="G10" i="14"/>
  <c r="H22" i="14"/>
  <c r="G22" i="14"/>
  <c r="H13" i="14"/>
  <c r="G13" i="14"/>
  <c r="H42" i="14"/>
  <c r="G42" i="14"/>
  <c r="H24" i="14"/>
  <c r="G24" i="14"/>
  <c r="G29" i="14"/>
  <c r="H29" i="14"/>
  <c r="H34" i="14"/>
  <c r="G34" i="14"/>
  <c r="H33" i="14"/>
  <c r="G33" i="14"/>
  <c r="G41" i="14"/>
  <c r="H41" i="14"/>
  <c r="H28" i="14"/>
  <c r="G28" i="14"/>
  <c r="G17" i="14"/>
  <c r="H17" i="14"/>
  <c r="H31" i="14"/>
  <c r="G31" i="14"/>
  <c r="H36" i="14"/>
  <c r="G36" i="14"/>
  <c r="G38" i="14"/>
  <c r="H38" i="14"/>
  <c r="H15" i="14"/>
  <c r="G15" i="14"/>
  <c r="G23" i="14"/>
  <c r="H23" i="14"/>
  <c r="G14" i="14"/>
  <c r="H14" i="14"/>
  <c r="G35" i="14"/>
  <c r="H35" i="14"/>
  <c r="G8" i="14"/>
  <c r="H8" i="14"/>
  <c r="G26" i="14"/>
  <c r="H26" i="14"/>
  <c r="H40" i="14"/>
  <c r="G40" i="14"/>
  <c r="H19" i="14"/>
  <c r="G19" i="14"/>
  <c r="H27" i="14"/>
  <c r="G27" i="14"/>
  <c r="H37" i="14"/>
  <c r="G37" i="14"/>
  <c r="G20" i="14"/>
  <c r="H20" i="14"/>
  <c r="G11" i="14"/>
  <c r="H11" i="14"/>
  <c r="H25" i="14"/>
  <c r="G25" i="14"/>
  <c r="G32" i="14"/>
  <c r="H32" i="14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D42" i="13"/>
  <c r="E17" i="13" l="1"/>
  <c r="N18" i="24" s="1"/>
  <c r="E8" i="13"/>
  <c r="N9" i="24" s="1"/>
  <c r="D21" i="13"/>
  <c r="I21" i="13" s="1"/>
  <c r="D12" i="13"/>
  <c r="F12" i="13" s="1"/>
  <c r="E26" i="13"/>
  <c r="N27" i="24" s="1"/>
  <c r="I42" i="13"/>
  <c r="F42" i="13"/>
  <c r="D30" i="13"/>
  <c r="E35" i="13"/>
  <c r="N36" i="24" s="1"/>
  <c r="D39" i="13"/>
  <c r="D7" i="13"/>
  <c r="E11" i="13"/>
  <c r="N12" i="24" s="1"/>
  <c r="D15" i="13"/>
  <c r="E20" i="13"/>
  <c r="N21" i="24" s="1"/>
  <c r="D24" i="13"/>
  <c r="E29" i="13"/>
  <c r="N30" i="24" s="1"/>
  <c r="D33" i="13"/>
  <c r="E38" i="13"/>
  <c r="N39" i="24" s="1"/>
  <c r="D41" i="13"/>
  <c r="E40" i="13"/>
  <c r="N41" i="24" s="1"/>
  <c r="D38" i="13"/>
  <c r="E37" i="13"/>
  <c r="N38" i="24" s="1"/>
  <c r="D35" i="13"/>
  <c r="E34" i="13"/>
  <c r="N35" i="24" s="1"/>
  <c r="D32" i="13"/>
  <c r="E31" i="13"/>
  <c r="N32" i="24" s="1"/>
  <c r="D29" i="13"/>
  <c r="E28" i="13"/>
  <c r="N29" i="24" s="1"/>
  <c r="D26" i="13"/>
  <c r="E25" i="13"/>
  <c r="N26" i="24" s="1"/>
  <c r="D23" i="13"/>
  <c r="E22" i="13"/>
  <c r="N23" i="24" s="1"/>
  <c r="D20" i="13"/>
  <c r="E19" i="13"/>
  <c r="N20" i="24" s="1"/>
  <c r="D17" i="13"/>
  <c r="E16" i="13"/>
  <c r="N17" i="24" s="1"/>
  <c r="D14" i="13"/>
  <c r="E13" i="13"/>
  <c r="N14" i="24" s="1"/>
  <c r="D11" i="13"/>
  <c r="E10" i="13"/>
  <c r="N11" i="24" s="1"/>
  <c r="D8" i="13"/>
  <c r="E7" i="13"/>
  <c r="N8" i="24" s="1"/>
  <c r="E42" i="13"/>
  <c r="N43" i="24" s="1"/>
  <c r="D40" i="13"/>
  <c r="E39" i="13"/>
  <c r="N40" i="24" s="1"/>
  <c r="D37" i="13"/>
  <c r="E36" i="13"/>
  <c r="N37" i="24" s="1"/>
  <c r="D34" i="13"/>
  <c r="E33" i="13"/>
  <c r="N34" i="24" s="1"/>
  <c r="D31" i="13"/>
  <c r="E30" i="13"/>
  <c r="N31" i="24" s="1"/>
  <c r="D28" i="13"/>
  <c r="E27" i="13"/>
  <c r="N28" i="24" s="1"/>
  <c r="D25" i="13"/>
  <c r="E24" i="13"/>
  <c r="N25" i="24" s="1"/>
  <c r="D22" i="13"/>
  <c r="E21" i="13"/>
  <c r="N22" i="24" s="1"/>
  <c r="D19" i="13"/>
  <c r="E18" i="13"/>
  <c r="N19" i="24" s="1"/>
  <c r="D16" i="13"/>
  <c r="E15" i="13"/>
  <c r="N16" i="24" s="1"/>
  <c r="D13" i="13"/>
  <c r="E12" i="13"/>
  <c r="N13" i="24" s="1"/>
  <c r="D10" i="13"/>
  <c r="E9" i="13"/>
  <c r="N10" i="24" s="1"/>
  <c r="D9" i="13"/>
  <c r="E14" i="13"/>
  <c r="N15" i="24" s="1"/>
  <c r="D18" i="13"/>
  <c r="E23" i="13"/>
  <c r="N24" i="24" s="1"/>
  <c r="D27" i="13"/>
  <c r="E32" i="13"/>
  <c r="N33" i="24" s="1"/>
  <c r="D36" i="13"/>
  <c r="E41" i="13"/>
  <c r="N42" i="24" s="1"/>
  <c r="F21" i="13" l="1"/>
  <c r="H21" i="13" s="1"/>
  <c r="I12" i="13"/>
  <c r="I27" i="13"/>
  <c r="F27" i="13"/>
  <c r="F10" i="13"/>
  <c r="I10" i="13"/>
  <c r="F19" i="13"/>
  <c r="I19" i="13"/>
  <c r="F28" i="13"/>
  <c r="I28" i="13"/>
  <c r="F37" i="13"/>
  <c r="I37" i="13"/>
  <c r="I14" i="13"/>
  <c r="F14" i="13"/>
  <c r="I23" i="13"/>
  <c r="F23" i="13"/>
  <c r="I32" i="13"/>
  <c r="F32" i="13"/>
  <c r="I41" i="13"/>
  <c r="F41" i="13"/>
  <c r="I24" i="13"/>
  <c r="F24" i="13"/>
  <c r="I36" i="13"/>
  <c r="F36" i="13"/>
  <c r="I9" i="13"/>
  <c r="F9" i="13"/>
  <c r="I16" i="13"/>
  <c r="F16" i="13"/>
  <c r="I25" i="13"/>
  <c r="F25" i="13"/>
  <c r="I34" i="13"/>
  <c r="F34" i="13"/>
  <c r="I11" i="13"/>
  <c r="F11" i="13"/>
  <c r="I20" i="13"/>
  <c r="F20" i="13"/>
  <c r="I29" i="13"/>
  <c r="F29" i="13"/>
  <c r="I38" i="13"/>
  <c r="F38" i="13"/>
  <c r="I33" i="13"/>
  <c r="F33" i="13"/>
  <c r="F7" i="13"/>
  <c r="I7" i="13"/>
  <c r="I30" i="13"/>
  <c r="F30" i="13"/>
  <c r="H42" i="13"/>
  <c r="G42" i="13"/>
  <c r="I18" i="13"/>
  <c r="F18" i="13"/>
  <c r="F13" i="13"/>
  <c r="I13" i="13"/>
  <c r="F22" i="13"/>
  <c r="I22" i="13"/>
  <c r="I31" i="13"/>
  <c r="F31" i="13"/>
  <c r="I40" i="13"/>
  <c r="F40" i="13"/>
  <c r="I8" i="13"/>
  <c r="F8" i="13"/>
  <c r="I17" i="13"/>
  <c r="F17" i="13"/>
  <c r="I26" i="13"/>
  <c r="F26" i="13"/>
  <c r="I35" i="13"/>
  <c r="F35" i="13"/>
  <c r="I15" i="13"/>
  <c r="F15" i="13"/>
  <c r="I39" i="13"/>
  <c r="F39" i="13"/>
  <c r="H12" i="13"/>
  <c r="G12" i="13"/>
  <c r="G21" i="13" l="1"/>
  <c r="G35" i="13"/>
  <c r="H35" i="13"/>
  <c r="G8" i="13"/>
  <c r="H8" i="13"/>
  <c r="H13" i="13"/>
  <c r="G13" i="13"/>
  <c r="H33" i="13"/>
  <c r="G33" i="13"/>
  <c r="H34" i="13"/>
  <c r="G34" i="13"/>
  <c r="H10" i="13"/>
  <c r="G10" i="13"/>
  <c r="H15" i="13"/>
  <c r="G15" i="13"/>
  <c r="G17" i="13"/>
  <c r="H17" i="13"/>
  <c r="H31" i="13"/>
  <c r="G31" i="13"/>
  <c r="H22" i="13"/>
  <c r="G22" i="13"/>
  <c r="H18" i="13"/>
  <c r="G18" i="13"/>
  <c r="G38" i="13"/>
  <c r="H38" i="13"/>
  <c r="G11" i="13"/>
  <c r="H11" i="13"/>
  <c r="H16" i="13"/>
  <c r="G16" i="13"/>
  <c r="H24" i="13"/>
  <c r="G24" i="13"/>
  <c r="G23" i="13"/>
  <c r="H23" i="13"/>
  <c r="H19" i="13"/>
  <c r="G19" i="13"/>
  <c r="H27" i="13"/>
  <c r="G27" i="13"/>
  <c r="G29" i="13"/>
  <c r="H29" i="13"/>
  <c r="H9" i="13"/>
  <c r="G9" i="13"/>
  <c r="G41" i="13"/>
  <c r="H41" i="13"/>
  <c r="G14" i="13"/>
  <c r="H14" i="13"/>
  <c r="H37" i="13"/>
  <c r="G37" i="13"/>
  <c r="H39" i="13"/>
  <c r="G39" i="13"/>
  <c r="G26" i="13"/>
  <c r="H26" i="13"/>
  <c r="H40" i="13"/>
  <c r="G40" i="13"/>
  <c r="H30" i="13"/>
  <c r="G30" i="13"/>
  <c r="H7" i="13"/>
  <c r="G7" i="13"/>
  <c r="G20" i="13"/>
  <c r="H20" i="13"/>
  <c r="H25" i="13"/>
  <c r="G25" i="13"/>
  <c r="H36" i="13"/>
  <c r="G36" i="13"/>
  <c r="G32" i="13"/>
  <c r="H32" i="13"/>
  <c r="H28" i="13"/>
  <c r="G28" i="13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D7" i="12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3" i="11"/>
  <c r="B14" i="11" s="1"/>
  <c r="B10" i="11"/>
  <c r="B11" i="11" s="1"/>
  <c r="B12" i="11" s="1"/>
  <c r="B9" i="11"/>
  <c r="B8" i="11"/>
  <c r="E42" i="11"/>
  <c r="L43" i="24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8" i="10"/>
  <c r="E42" i="10"/>
  <c r="K43" i="24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9" i="9"/>
  <c r="B8" i="9"/>
  <c r="E42" i="9"/>
  <c r="J43" i="24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E39" i="8"/>
  <c r="I40" i="24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8" i="6"/>
  <c r="D27" i="6"/>
  <c r="I27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E42" i="5"/>
  <c r="F43" i="24" s="1"/>
  <c r="D7" i="5" l="1"/>
  <c r="F7" i="5" s="1"/>
  <c r="D18" i="5"/>
  <c r="I18" i="5" s="1"/>
  <c r="D15" i="6"/>
  <c r="I15" i="6" s="1"/>
  <c r="E7" i="11"/>
  <c r="L8" i="24" s="1"/>
  <c r="E8" i="11"/>
  <c r="L9" i="24" s="1"/>
  <c r="D20" i="11"/>
  <c r="F20" i="11" s="1"/>
  <c r="E26" i="11"/>
  <c r="L27" i="24" s="1"/>
  <c r="D33" i="11"/>
  <c r="F33" i="11" s="1"/>
  <c r="H33" i="11" s="1"/>
  <c r="E40" i="11"/>
  <c r="L41" i="24" s="1"/>
  <c r="D25" i="5"/>
  <c r="F25" i="5" s="1"/>
  <c r="H25" i="5" s="1"/>
  <c r="D21" i="6"/>
  <c r="I21" i="6" s="1"/>
  <c r="D11" i="11"/>
  <c r="F11" i="11" s="1"/>
  <c r="E13" i="11"/>
  <c r="L14" i="24" s="1"/>
  <c r="E16" i="11"/>
  <c r="L17" i="24" s="1"/>
  <c r="E22" i="11"/>
  <c r="L23" i="24" s="1"/>
  <c r="D29" i="11"/>
  <c r="E35" i="11"/>
  <c r="L36" i="24" s="1"/>
  <c r="D42" i="11"/>
  <c r="I42" i="11" s="1"/>
  <c r="E12" i="5"/>
  <c r="F13" i="24" s="1"/>
  <c r="D8" i="11"/>
  <c r="F8" i="11" s="1"/>
  <c r="D9" i="11"/>
  <c r="F9" i="11" s="1"/>
  <c r="H9" i="11" s="1"/>
  <c r="E11" i="11"/>
  <c r="L12" i="24" s="1"/>
  <c r="E14" i="11"/>
  <c r="L15" i="24" s="1"/>
  <c r="D18" i="11"/>
  <c r="F18" i="11" s="1"/>
  <c r="G18" i="11" s="1"/>
  <c r="D24" i="11"/>
  <c r="F24" i="11" s="1"/>
  <c r="H24" i="11" s="1"/>
  <c r="E31" i="11"/>
  <c r="L32" i="24" s="1"/>
  <c r="D38" i="11"/>
  <c r="I38" i="11" s="1"/>
  <c r="E42" i="6"/>
  <c r="G43" i="24" s="1"/>
  <c r="D41" i="6"/>
  <c r="I41" i="6" s="1"/>
  <c r="E38" i="6"/>
  <c r="G39" i="24" s="1"/>
  <c r="D36" i="6"/>
  <c r="I36" i="6" s="1"/>
  <c r="E34" i="6"/>
  <c r="G35" i="24" s="1"/>
  <c r="E32" i="6"/>
  <c r="G33" i="24" s="1"/>
  <c r="D30" i="6"/>
  <c r="I30" i="6" s="1"/>
  <c r="E28" i="6"/>
  <c r="G29" i="24" s="1"/>
  <c r="D26" i="6"/>
  <c r="F26" i="6" s="1"/>
  <c r="D24" i="6"/>
  <c r="E22" i="6"/>
  <c r="G23" i="24" s="1"/>
  <c r="D20" i="6"/>
  <c r="F20" i="6" s="1"/>
  <c r="E17" i="6"/>
  <c r="G18" i="24" s="1"/>
  <c r="D14" i="6"/>
  <c r="I14" i="6" s="1"/>
  <c r="E11" i="6"/>
  <c r="G12" i="24" s="1"/>
  <c r="D9" i="6"/>
  <c r="F9" i="6" s="1"/>
  <c r="H9" i="6" s="1"/>
  <c r="D8" i="6"/>
  <c r="F8" i="6" s="1"/>
  <c r="E40" i="6"/>
  <c r="G41" i="24" s="1"/>
  <c r="E41" i="6"/>
  <c r="G42" i="24" s="1"/>
  <c r="D39" i="6"/>
  <c r="I39" i="6" s="1"/>
  <c r="E37" i="6"/>
  <c r="G38" i="24" s="1"/>
  <c r="D35" i="6"/>
  <c r="I35" i="6" s="1"/>
  <c r="D33" i="6"/>
  <c r="E31" i="6"/>
  <c r="G32" i="24" s="1"/>
  <c r="D29" i="6"/>
  <c r="I29" i="6" s="1"/>
  <c r="E26" i="6"/>
  <c r="G27" i="24" s="1"/>
  <c r="D23" i="6"/>
  <c r="I23" i="6" s="1"/>
  <c r="E20" i="6"/>
  <c r="G21" i="24" s="1"/>
  <c r="D18" i="6"/>
  <c r="F18" i="6" s="1"/>
  <c r="G18" i="6" s="1"/>
  <c r="E16" i="6"/>
  <c r="G17" i="24" s="1"/>
  <c r="E14" i="6"/>
  <c r="G15" i="24" s="1"/>
  <c r="D12" i="6"/>
  <c r="I12" i="6" s="1"/>
  <c r="E10" i="6"/>
  <c r="G11" i="24" s="1"/>
  <c r="E8" i="6"/>
  <c r="G9" i="24" s="1"/>
  <c r="E7" i="6"/>
  <c r="G8" i="24" s="1"/>
  <c r="D42" i="6"/>
  <c r="D38" i="6"/>
  <c r="F38" i="6" s="1"/>
  <c r="D11" i="6"/>
  <c r="I11" i="6" s="1"/>
  <c r="E23" i="6"/>
  <c r="G24" i="24" s="1"/>
  <c r="E29" i="6"/>
  <c r="G30" i="24" s="1"/>
  <c r="E13" i="6"/>
  <c r="G14" i="24" s="1"/>
  <c r="E19" i="6"/>
  <c r="G20" i="24" s="1"/>
  <c r="E25" i="6"/>
  <c r="G26" i="24" s="1"/>
  <c r="D32" i="6"/>
  <c r="I32" i="6" s="1"/>
  <c r="D17" i="6"/>
  <c r="F17" i="6" s="1"/>
  <c r="E35" i="6"/>
  <c r="G36" i="24" s="1"/>
  <c r="D9" i="8"/>
  <c r="F9" i="8" s="1"/>
  <c r="E23" i="8"/>
  <c r="I24" i="24" s="1"/>
  <c r="D11" i="9"/>
  <c r="I11" i="9" s="1"/>
  <c r="E13" i="9"/>
  <c r="J14" i="24" s="1"/>
  <c r="E17" i="9"/>
  <c r="J18" i="24" s="1"/>
  <c r="E22" i="9"/>
  <c r="J23" i="24" s="1"/>
  <c r="E26" i="9"/>
  <c r="J27" i="24" s="1"/>
  <c r="E31" i="9"/>
  <c r="J32" i="24" s="1"/>
  <c r="E35" i="9"/>
  <c r="J36" i="24" s="1"/>
  <c r="D14" i="10"/>
  <c r="I14" i="10" s="1"/>
  <c r="D23" i="10"/>
  <c r="F23" i="10" s="1"/>
  <c r="E37" i="10"/>
  <c r="K38" i="24" s="1"/>
  <c r="D9" i="5"/>
  <c r="I9" i="5" s="1"/>
  <c r="D16" i="5"/>
  <c r="F16" i="5" s="1"/>
  <c r="G16" i="5" s="1"/>
  <c r="E23" i="5"/>
  <c r="F24" i="24" s="1"/>
  <c r="E14" i="8"/>
  <c r="I15" i="24" s="1"/>
  <c r="E21" i="8"/>
  <c r="I22" i="24" s="1"/>
  <c r="D27" i="8"/>
  <c r="I27" i="8" s="1"/>
  <c r="D34" i="8"/>
  <c r="I34" i="8" s="1"/>
  <c r="E10" i="9"/>
  <c r="J11" i="24" s="1"/>
  <c r="D12" i="9"/>
  <c r="I12" i="9" s="1"/>
  <c r="E14" i="9"/>
  <c r="J15" i="24" s="1"/>
  <c r="D17" i="9"/>
  <c r="I17" i="9" s="1"/>
  <c r="E19" i="9"/>
  <c r="J20" i="24" s="1"/>
  <c r="D21" i="9"/>
  <c r="I21" i="9" s="1"/>
  <c r="E23" i="9"/>
  <c r="J24" i="24" s="1"/>
  <c r="D26" i="9"/>
  <c r="I26" i="9" s="1"/>
  <c r="E28" i="9"/>
  <c r="J29" i="24" s="1"/>
  <c r="D30" i="9"/>
  <c r="I30" i="9" s="1"/>
  <c r="E32" i="9"/>
  <c r="J33" i="24" s="1"/>
  <c r="D35" i="9"/>
  <c r="I35" i="9" s="1"/>
  <c r="E38" i="9"/>
  <c r="J39" i="24" s="1"/>
  <c r="D41" i="9"/>
  <c r="F41" i="9" s="1"/>
  <c r="E7" i="10"/>
  <c r="K8" i="24" s="1"/>
  <c r="E13" i="10"/>
  <c r="K14" i="24" s="1"/>
  <c r="D17" i="10"/>
  <c r="I17" i="10" s="1"/>
  <c r="E22" i="10"/>
  <c r="K23" i="24" s="1"/>
  <c r="D26" i="10"/>
  <c r="F26" i="10" s="1"/>
  <c r="E31" i="10"/>
  <c r="K32" i="24" s="1"/>
  <c r="D35" i="10"/>
  <c r="F35" i="10" s="1"/>
  <c r="E40" i="10"/>
  <c r="K41" i="24" s="1"/>
  <c r="E10" i="11"/>
  <c r="L11" i="24" s="1"/>
  <c r="D12" i="11"/>
  <c r="I12" i="11" s="1"/>
  <c r="D14" i="11"/>
  <c r="I14" i="11" s="1"/>
  <c r="D15" i="11"/>
  <c r="F15" i="11" s="1"/>
  <c r="H15" i="11" s="1"/>
  <c r="E17" i="11"/>
  <c r="L18" i="24" s="1"/>
  <c r="E19" i="11"/>
  <c r="L20" i="24" s="1"/>
  <c r="D21" i="11"/>
  <c r="I21" i="11" s="1"/>
  <c r="E23" i="11"/>
  <c r="L24" i="24" s="1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 r="L38" i="24" s="1"/>
  <c r="D39" i="11"/>
  <c r="I39" i="11" s="1"/>
  <c r="E41" i="11"/>
  <c r="L42" i="24" s="1"/>
  <c r="D16" i="8"/>
  <c r="I16" i="8" s="1"/>
  <c r="E30" i="8"/>
  <c r="I31" i="24" s="1"/>
  <c r="D36" i="8"/>
  <c r="F36" i="8" s="1"/>
  <c r="D8" i="9"/>
  <c r="I8" i="9" s="1"/>
  <c r="D9" i="9"/>
  <c r="I9" i="9" s="1"/>
  <c r="D15" i="9"/>
  <c r="F15" i="9" s="1"/>
  <c r="H15" i="9" s="1"/>
  <c r="D20" i="9"/>
  <c r="I20" i="9" s="1"/>
  <c r="D24" i="9"/>
  <c r="F24" i="9" s="1"/>
  <c r="G24" i="9" s="1"/>
  <c r="D29" i="9"/>
  <c r="F29" i="9" s="1"/>
  <c r="D33" i="9"/>
  <c r="F33" i="9" s="1"/>
  <c r="H33" i="9" s="1"/>
  <c r="E37" i="9"/>
  <c r="J38" i="24" s="1"/>
  <c r="D39" i="9"/>
  <c r="I39" i="9" s="1"/>
  <c r="E41" i="9"/>
  <c r="J42" i="24" s="1"/>
  <c r="E10" i="10"/>
  <c r="K11" i="24" s="1"/>
  <c r="E19" i="10"/>
  <c r="K20" i="24" s="1"/>
  <c r="E28" i="10"/>
  <c r="K29" i="24" s="1"/>
  <c r="D32" i="10"/>
  <c r="I32" i="10" s="1"/>
  <c r="D41" i="10"/>
  <c r="I41" i="10" s="1"/>
  <c r="E14" i="5"/>
  <c r="F15" i="24" s="1"/>
  <c r="E21" i="5"/>
  <c r="F22" i="24" s="1"/>
  <c r="D27" i="5"/>
  <c r="I27" i="5" s="1"/>
  <c r="D7" i="8"/>
  <c r="I7" i="8" s="1"/>
  <c r="E12" i="8"/>
  <c r="I13" i="24" s="1"/>
  <c r="D18" i="8"/>
  <c r="F18" i="8" s="1"/>
  <c r="D25" i="8"/>
  <c r="F25" i="8" s="1"/>
  <c r="G25" i="8" s="1"/>
  <c r="E32" i="8"/>
  <c r="I33" i="24" s="1"/>
  <c r="E7" i="9"/>
  <c r="J8" i="24" s="1"/>
  <c r="E8" i="9"/>
  <c r="J9" i="24" s="1"/>
  <c r="E11" i="9"/>
  <c r="J12" i="24" s="1"/>
  <c r="D14" i="9"/>
  <c r="I14" i="9" s="1"/>
  <c r="E16" i="9"/>
  <c r="J17" i="24" s="1"/>
  <c r="D18" i="9"/>
  <c r="I18" i="9" s="1"/>
  <c r="E20" i="9"/>
  <c r="J21" i="24" s="1"/>
  <c r="D23" i="9"/>
  <c r="I23" i="9" s="1"/>
  <c r="E25" i="9"/>
  <c r="J26" i="24" s="1"/>
  <c r="D27" i="9"/>
  <c r="I27" i="9" s="1"/>
  <c r="E29" i="9"/>
  <c r="J30" i="24" s="1"/>
  <c r="D32" i="9"/>
  <c r="F32" i="9" s="1"/>
  <c r="E34" i="9"/>
  <c r="J35" i="24" s="1"/>
  <c r="D36" i="9"/>
  <c r="D38" i="9"/>
  <c r="I38" i="9" s="1"/>
  <c r="E40" i="9"/>
  <c r="J41" i="24" s="1"/>
  <c r="D42" i="9"/>
  <c r="I42" i="9" s="1"/>
  <c r="D8" i="10"/>
  <c r="F8" i="10" s="1"/>
  <c r="D11" i="10"/>
  <c r="I11" i="10" s="1"/>
  <c r="E16" i="10"/>
  <c r="K17" i="24" s="1"/>
  <c r="D20" i="10"/>
  <c r="F20" i="10" s="1"/>
  <c r="E25" i="10"/>
  <c r="K26" i="24" s="1"/>
  <c r="D29" i="10"/>
  <c r="F29" i="10" s="1"/>
  <c r="E34" i="10"/>
  <c r="K35" i="24" s="1"/>
  <c r="D38" i="10"/>
  <c r="I38" i="10" s="1"/>
  <c r="D17" i="11"/>
  <c r="F17" i="11" s="1"/>
  <c r="E20" i="11"/>
  <c r="L21" i="24" s="1"/>
  <c r="D23" i="11"/>
  <c r="I23" i="11" s="1"/>
  <c r="E25" i="11"/>
  <c r="L26" i="24" s="1"/>
  <c r="D27" i="11"/>
  <c r="F27" i="11" s="1"/>
  <c r="H27" i="11" s="1"/>
  <c r="E29" i="11"/>
  <c r="L30" i="24" s="1"/>
  <c r="D32" i="11"/>
  <c r="F32" i="11" s="1"/>
  <c r="E34" i="11"/>
  <c r="L35" i="24" s="1"/>
  <c r="D36" i="11"/>
  <c r="F36" i="11" s="1"/>
  <c r="G36" i="11" s="1"/>
  <c r="E38" i="11"/>
  <c r="L39" i="24" s="1"/>
  <c r="D41" i="11"/>
  <c r="I41" i="11" s="1"/>
  <c r="I7" i="12"/>
  <c r="F7" i="12"/>
  <c r="D41" i="12"/>
  <c r="E40" i="12"/>
  <c r="M41" i="24" s="1"/>
  <c r="D38" i="12"/>
  <c r="E37" i="12"/>
  <c r="M38" i="24" s="1"/>
  <c r="D35" i="12"/>
  <c r="E34" i="12"/>
  <c r="M35" i="24" s="1"/>
  <c r="D32" i="12"/>
  <c r="E31" i="12"/>
  <c r="M32" i="24" s="1"/>
  <c r="D29" i="12"/>
  <c r="E28" i="12"/>
  <c r="M29" i="24" s="1"/>
  <c r="D26" i="12"/>
  <c r="E25" i="12"/>
  <c r="M26" i="24" s="1"/>
  <c r="D23" i="12"/>
  <c r="E22" i="12"/>
  <c r="M23" i="24" s="1"/>
  <c r="D20" i="12"/>
  <c r="E19" i="12"/>
  <c r="M20" i="24" s="1"/>
  <c r="D17" i="12"/>
  <c r="E16" i="12"/>
  <c r="M17" i="24" s="1"/>
  <c r="D14" i="12"/>
  <c r="E13" i="12"/>
  <c r="M14" i="24" s="1"/>
  <c r="D11" i="12"/>
  <c r="E10" i="12"/>
  <c r="M11" i="24" s="1"/>
  <c r="D8" i="12"/>
  <c r="E7" i="12"/>
  <c r="M8" i="24" s="1"/>
  <c r="E42" i="12"/>
  <c r="M43" i="24" s="1"/>
  <c r="D40" i="12"/>
  <c r="E39" i="12"/>
  <c r="M40" i="24" s="1"/>
  <c r="D37" i="12"/>
  <c r="E36" i="12"/>
  <c r="M37" i="24" s="1"/>
  <c r="D34" i="12"/>
  <c r="E33" i="12"/>
  <c r="M34" i="24" s="1"/>
  <c r="D31" i="12"/>
  <c r="E30" i="12"/>
  <c r="M31" i="24" s="1"/>
  <c r="D28" i="12"/>
  <c r="E27" i="12"/>
  <c r="M28" i="24" s="1"/>
  <c r="D25" i="12"/>
  <c r="E24" i="12"/>
  <c r="M25" i="24" s="1"/>
  <c r="D22" i="12"/>
  <c r="E21" i="12"/>
  <c r="M22" i="24" s="1"/>
  <c r="D19" i="12"/>
  <c r="E18" i="12"/>
  <c r="M19" i="24" s="1"/>
  <c r="D16" i="12"/>
  <c r="E15" i="12"/>
  <c r="M16" i="24" s="1"/>
  <c r="D13" i="12"/>
  <c r="E12" i="12"/>
  <c r="M13" i="24" s="1"/>
  <c r="D10" i="12"/>
  <c r="E9" i="12"/>
  <c r="M10" i="24" s="1"/>
  <c r="D42" i="12"/>
  <c r="E41" i="12"/>
  <c r="M42" i="24" s="1"/>
  <c r="D39" i="12"/>
  <c r="E38" i="12"/>
  <c r="M39" i="24" s="1"/>
  <c r="D36" i="12"/>
  <c r="E35" i="12"/>
  <c r="M36" i="24" s="1"/>
  <c r="D33" i="12"/>
  <c r="E32" i="12"/>
  <c r="M33" i="24" s="1"/>
  <c r="D30" i="12"/>
  <c r="E29" i="12"/>
  <c r="M30" i="24" s="1"/>
  <c r="D27" i="12"/>
  <c r="E26" i="12"/>
  <c r="M27" i="24" s="1"/>
  <c r="D24" i="12"/>
  <c r="E23" i="12"/>
  <c r="M24" i="24" s="1"/>
  <c r="D21" i="12"/>
  <c r="E20" i="12"/>
  <c r="M21" i="24" s="1"/>
  <c r="D18" i="12"/>
  <c r="E17" i="12"/>
  <c r="M18" i="24" s="1"/>
  <c r="D15" i="12"/>
  <c r="E14" i="12"/>
  <c r="M15" i="24" s="1"/>
  <c r="D12" i="12"/>
  <c r="E11" i="12"/>
  <c r="M12" i="24" s="1"/>
  <c r="D9" i="12"/>
  <c r="E8" i="12"/>
  <c r="M9" i="24" s="1"/>
  <c r="G24" i="11"/>
  <c r="F30" i="11"/>
  <c r="H30" i="11" s="1"/>
  <c r="I20" i="11"/>
  <c r="I29" i="11"/>
  <c r="F29" i="11"/>
  <c r="I8" i="11"/>
  <c r="I17" i="11"/>
  <c r="I24" i="11"/>
  <c r="D7" i="11"/>
  <c r="E9" i="11"/>
  <c r="L10" i="24" s="1"/>
  <c r="D10" i="11"/>
  <c r="E12" i="11"/>
  <c r="L13" i="24" s="1"/>
  <c r="D13" i="11"/>
  <c r="E15" i="11"/>
  <c r="L16" i="24" s="1"/>
  <c r="D16" i="11"/>
  <c r="E18" i="11"/>
  <c r="L19" i="24" s="1"/>
  <c r="D19" i="11"/>
  <c r="E21" i="11"/>
  <c r="L22" i="24" s="1"/>
  <c r="D22" i="11"/>
  <c r="E24" i="11"/>
  <c r="L25" i="24" s="1"/>
  <c r="D25" i="11"/>
  <c r="E27" i="11"/>
  <c r="L28" i="24" s="1"/>
  <c r="D28" i="11"/>
  <c r="E30" i="11"/>
  <c r="L31" i="24" s="1"/>
  <c r="D31" i="11"/>
  <c r="E33" i="11"/>
  <c r="L34" i="24" s="1"/>
  <c r="D34" i="11"/>
  <c r="E36" i="11"/>
  <c r="L37" i="24" s="1"/>
  <c r="D37" i="11"/>
  <c r="E39" i="11"/>
  <c r="L40" i="24" s="1"/>
  <c r="D40" i="11"/>
  <c r="F41" i="10"/>
  <c r="F38" i="10"/>
  <c r="E8" i="10"/>
  <c r="K9" i="24" s="1"/>
  <c r="D9" i="10"/>
  <c r="E11" i="10"/>
  <c r="K12" i="24" s="1"/>
  <c r="D12" i="10"/>
  <c r="E14" i="10"/>
  <c r="K15" i="24" s="1"/>
  <c r="D15" i="10"/>
  <c r="E17" i="10"/>
  <c r="K18" i="24" s="1"/>
  <c r="D18" i="10"/>
  <c r="E20" i="10"/>
  <c r="K21" i="24" s="1"/>
  <c r="D21" i="10"/>
  <c r="E23" i="10"/>
  <c r="K24" i="24" s="1"/>
  <c r="D24" i="10"/>
  <c r="E26" i="10"/>
  <c r="K27" i="24" s="1"/>
  <c r="D27" i="10"/>
  <c r="E29" i="10"/>
  <c r="K30" i="24" s="1"/>
  <c r="D30" i="10"/>
  <c r="E32" i="10"/>
  <c r="K33" i="24" s="1"/>
  <c r="D33" i="10"/>
  <c r="E35" i="10"/>
  <c r="K36" i="24" s="1"/>
  <c r="D36" i="10"/>
  <c r="E38" i="10"/>
  <c r="K39" i="24" s="1"/>
  <c r="D39" i="10"/>
  <c r="E41" i="10"/>
  <c r="K42" i="24" s="1"/>
  <c r="D42" i="10"/>
  <c r="D7" i="10"/>
  <c r="E9" i="10"/>
  <c r="K10" i="24" s="1"/>
  <c r="D10" i="10"/>
  <c r="E12" i="10"/>
  <c r="K13" i="24" s="1"/>
  <c r="D13" i="10"/>
  <c r="E15" i="10"/>
  <c r="K16" i="24" s="1"/>
  <c r="D16" i="10"/>
  <c r="E18" i="10"/>
  <c r="K19" i="24" s="1"/>
  <c r="D19" i="10"/>
  <c r="E21" i="10"/>
  <c r="K22" i="24" s="1"/>
  <c r="D22" i="10"/>
  <c r="E24" i="10"/>
  <c r="K25" i="24" s="1"/>
  <c r="D25" i="10"/>
  <c r="E27" i="10"/>
  <c r="K28" i="24" s="1"/>
  <c r="D28" i="10"/>
  <c r="E30" i="10"/>
  <c r="K31" i="24" s="1"/>
  <c r="D31" i="10"/>
  <c r="E33" i="10"/>
  <c r="K34" i="24" s="1"/>
  <c r="D34" i="10"/>
  <c r="E36" i="10"/>
  <c r="K37" i="24" s="1"/>
  <c r="D37" i="10"/>
  <c r="E39" i="10"/>
  <c r="K40" i="24" s="1"/>
  <c r="D40" i="10"/>
  <c r="F21" i="9"/>
  <c r="F42" i="9"/>
  <c r="H42" i="9" s="1"/>
  <c r="G33" i="9"/>
  <c r="I15" i="9"/>
  <c r="F35" i="9"/>
  <c r="F11" i="9"/>
  <c r="F20" i="9"/>
  <c r="I29" i="9"/>
  <c r="F8" i="9"/>
  <c r="I33" i="9"/>
  <c r="F23" i="9"/>
  <c r="D7" i="9"/>
  <c r="E9" i="9"/>
  <c r="J10" i="24" s="1"/>
  <c r="D10" i="9"/>
  <c r="E12" i="9"/>
  <c r="J13" i="24" s="1"/>
  <c r="D13" i="9"/>
  <c r="E15" i="9"/>
  <c r="J16" i="24" s="1"/>
  <c r="D16" i="9"/>
  <c r="E18" i="9"/>
  <c r="J19" i="24" s="1"/>
  <c r="D19" i="9"/>
  <c r="E21" i="9"/>
  <c r="J22" i="24" s="1"/>
  <c r="D22" i="9"/>
  <c r="E24" i="9"/>
  <c r="J25" i="24" s="1"/>
  <c r="D25" i="9"/>
  <c r="E27" i="9"/>
  <c r="J28" i="24" s="1"/>
  <c r="D28" i="9"/>
  <c r="E30" i="9"/>
  <c r="J31" i="24" s="1"/>
  <c r="D31" i="9"/>
  <c r="E33" i="9"/>
  <c r="J34" i="24" s="1"/>
  <c r="D34" i="9"/>
  <c r="E36" i="9"/>
  <c r="J37" i="24" s="1"/>
  <c r="D37" i="9"/>
  <c r="E39" i="9"/>
  <c r="J40" i="24" s="1"/>
  <c r="D40" i="9"/>
  <c r="I36" i="8"/>
  <c r="D41" i="8"/>
  <c r="E40" i="8"/>
  <c r="I41" i="24" s="1"/>
  <c r="D38" i="8"/>
  <c r="E37" i="8"/>
  <c r="I38" i="24" s="1"/>
  <c r="D35" i="8"/>
  <c r="E34" i="8"/>
  <c r="I35" i="24" s="1"/>
  <c r="D32" i="8"/>
  <c r="E31" i="8"/>
  <c r="I32" i="24" s="1"/>
  <c r="D29" i="8"/>
  <c r="E28" i="8"/>
  <c r="I29" i="24" s="1"/>
  <c r="D26" i="8"/>
  <c r="E25" i="8"/>
  <c r="I26" i="24" s="1"/>
  <c r="D23" i="8"/>
  <c r="E22" i="8"/>
  <c r="I23" i="24" s="1"/>
  <c r="D20" i="8"/>
  <c r="E19" i="8"/>
  <c r="I20" i="24" s="1"/>
  <c r="D17" i="8"/>
  <c r="E16" i="8"/>
  <c r="I17" i="24" s="1"/>
  <c r="D14" i="8"/>
  <c r="E13" i="8"/>
  <c r="I14" i="24" s="1"/>
  <c r="D11" i="8"/>
  <c r="E10" i="8"/>
  <c r="I11" i="24" s="1"/>
  <c r="D8" i="8"/>
  <c r="E7" i="8"/>
  <c r="I8" i="24" s="1"/>
  <c r="E42" i="8"/>
  <c r="I43" i="24" s="1"/>
  <c r="D40" i="8"/>
  <c r="E9" i="8"/>
  <c r="I10" i="24" s="1"/>
  <c r="E11" i="8"/>
  <c r="I12" i="24" s="1"/>
  <c r="D13" i="8"/>
  <c r="D15" i="8"/>
  <c r="E18" i="8"/>
  <c r="I19" i="24" s="1"/>
  <c r="E20" i="8"/>
  <c r="I21" i="24" s="1"/>
  <c r="D22" i="8"/>
  <c r="D24" i="8"/>
  <c r="E27" i="8"/>
  <c r="I28" i="24" s="1"/>
  <c r="E29" i="8"/>
  <c r="I30" i="24" s="1"/>
  <c r="D31" i="8"/>
  <c r="D33" i="8"/>
  <c r="E36" i="8"/>
  <c r="I37" i="24" s="1"/>
  <c r="E38" i="8"/>
  <c r="I39" i="24" s="1"/>
  <c r="D42" i="8"/>
  <c r="I9" i="8"/>
  <c r="E8" i="8"/>
  <c r="I9" i="24" s="1"/>
  <c r="D10" i="8"/>
  <c r="D12" i="8"/>
  <c r="E15" i="8"/>
  <c r="I16" i="24" s="1"/>
  <c r="E17" i="8"/>
  <c r="I18" i="24" s="1"/>
  <c r="D19" i="8"/>
  <c r="D21" i="8"/>
  <c r="E24" i="8"/>
  <c r="I25" i="24" s="1"/>
  <c r="E26" i="8"/>
  <c r="I27" i="24" s="1"/>
  <c r="D28" i="8"/>
  <c r="D30" i="8"/>
  <c r="E33" i="8"/>
  <c r="I34" i="24" s="1"/>
  <c r="E35" i="8"/>
  <c r="I36" i="24" s="1"/>
  <c r="D37" i="8"/>
  <c r="D39" i="8"/>
  <c r="E41" i="8"/>
  <c r="I42" i="24" s="1"/>
  <c r="D41" i="7"/>
  <c r="E40" i="7"/>
  <c r="H41" i="24" s="1"/>
  <c r="D38" i="7"/>
  <c r="E37" i="7"/>
  <c r="H38" i="24" s="1"/>
  <c r="D35" i="7"/>
  <c r="E34" i="7"/>
  <c r="H35" i="24" s="1"/>
  <c r="D32" i="7"/>
  <c r="E31" i="7"/>
  <c r="H32" i="24" s="1"/>
  <c r="D29" i="7"/>
  <c r="E28" i="7"/>
  <c r="H29" i="24" s="1"/>
  <c r="D26" i="7"/>
  <c r="E25" i="7"/>
  <c r="H26" i="24" s="1"/>
  <c r="D23" i="7"/>
  <c r="E22" i="7"/>
  <c r="H23" i="24" s="1"/>
  <c r="D20" i="7"/>
  <c r="E19" i="7"/>
  <c r="H20" i="24" s="1"/>
  <c r="D17" i="7"/>
  <c r="E16" i="7"/>
  <c r="H17" i="24" s="1"/>
  <c r="D14" i="7"/>
  <c r="E13" i="7"/>
  <c r="H14" i="24" s="1"/>
  <c r="D11" i="7"/>
  <c r="E10" i="7"/>
  <c r="H11" i="24" s="1"/>
  <c r="D8" i="7"/>
  <c r="E7" i="7"/>
  <c r="H8" i="24" s="1"/>
  <c r="E42" i="7"/>
  <c r="H43" i="24" s="1"/>
  <c r="D40" i="7"/>
  <c r="E39" i="7"/>
  <c r="H40" i="24" s="1"/>
  <c r="D37" i="7"/>
  <c r="E36" i="7"/>
  <c r="H37" i="24" s="1"/>
  <c r="D34" i="7"/>
  <c r="E33" i="7"/>
  <c r="H34" i="24" s="1"/>
  <c r="D31" i="7"/>
  <c r="E30" i="7"/>
  <c r="H31" i="24" s="1"/>
  <c r="D28" i="7"/>
  <c r="E27" i="7"/>
  <c r="H28" i="24" s="1"/>
  <c r="D25" i="7"/>
  <c r="E24" i="7"/>
  <c r="H25" i="24" s="1"/>
  <c r="D22" i="7"/>
  <c r="E21" i="7"/>
  <c r="H22" i="24" s="1"/>
  <c r="D19" i="7"/>
  <c r="E18" i="7"/>
  <c r="H19" i="24" s="1"/>
  <c r="D16" i="7"/>
  <c r="E15" i="7"/>
  <c r="H16" i="24" s="1"/>
  <c r="D13" i="7"/>
  <c r="E12" i="7"/>
  <c r="H13" i="24" s="1"/>
  <c r="D10" i="7"/>
  <c r="E9" i="7"/>
  <c r="H10" i="24" s="1"/>
  <c r="E8" i="7"/>
  <c r="H9" i="24" s="1"/>
  <c r="D12" i="7"/>
  <c r="E17" i="7"/>
  <c r="H18" i="24" s="1"/>
  <c r="D21" i="7"/>
  <c r="E26" i="7"/>
  <c r="H27" i="24" s="1"/>
  <c r="D30" i="7"/>
  <c r="E35" i="7"/>
  <c r="H36" i="24" s="1"/>
  <c r="D39" i="7"/>
  <c r="E11" i="7"/>
  <c r="H12" i="24" s="1"/>
  <c r="D15" i="7"/>
  <c r="E20" i="7"/>
  <c r="H21" i="24" s="1"/>
  <c r="D24" i="7"/>
  <c r="E29" i="7"/>
  <c r="H30" i="24" s="1"/>
  <c r="D33" i="7"/>
  <c r="E38" i="7"/>
  <c r="H39" i="24" s="1"/>
  <c r="D42" i="7"/>
  <c r="D7" i="7"/>
  <c r="D9" i="7"/>
  <c r="E14" i="7"/>
  <c r="H15" i="24" s="1"/>
  <c r="D18" i="7"/>
  <c r="E23" i="7"/>
  <c r="H24" i="24" s="1"/>
  <c r="D27" i="7"/>
  <c r="E32" i="7"/>
  <c r="H33" i="24" s="1"/>
  <c r="D36" i="7"/>
  <c r="E41" i="7"/>
  <c r="H42" i="24" s="1"/>
  <c r="H18" i="6"/>
  <c r="I38" i="6"/>
  <c r="I8" i="6"/>
  <c r="F27" i="6"/>
  <c r="F36" i="6"/>
  <c r="D7" i="6"/>
  <c r="E9" i="6"/>
  <c r="G10" i="24" s="1"/>
  <c r="D10" i="6"/>
  <c r="E12" i="6"/>
  <c r="G13" i="24" s="1"/>
  <c r="D13" i="6"/>
  <c r="E15" i="6"/>
  <c r="G16" i="24" s="1"/>
  <c r="D16" i="6"/>
  <c r="E18" i="6"/>
  <c r="G19" i="24" s="1"/>
  <c r="D19" i="6"/>
  <c r="E21" i="6"/>
  <c r="G22" i="24" s="1"/>
  <c r="D22" i="6"/>
  <c r="E24" i="6"/>
  <c r="G25" i="24" s="1"/>
  <c r="D25" i="6"/>
  <c r="E27" i="6"/>
  <c r="G28" i="24" s="1"/>
  <c r="D28" i="6"/>
  <c r="E30" i="6"/>
  <c r="G31" i="24" s="1"/>
  <c r="D31" i="6"/>
  <c r="E33" i="6"/>
  <c r="G34" i="24" s="1"/>
  <c r="D34" i="6"/>
  <c r="E36" i="6"/>
  <c r="G37" i="24" s="1"/>
  <c r="D37" i="6"/>
  <c r="E39" i="6"/>
  <c r="G40" i="24" s="1"/>
  <c r="D40" i="6"/>
  <c r="H7" i="5"/>
  <c r="G7" i="5"/>
  <c r="I7" i="5"/>
  <c r="F9" i="5"/>
  <c r="F27" i="5"/>
  <c r="E30" i="5"/>
  <c r="F31" i="24" s="1"/>
  <c r="E32" i="5"/>
  <c r="F33" i="24" s="1"/>
  <c r="D34" i="5"/>
  <c r="D36" i="5"/>
  <c r="E39" i="5"/>
  <c r="F40" i="24" s="1"/>
  <c r="E41" i="5"/>
  <c r="F42" i="24" s="1"/>
  <c r="E9" i="5"/>
  <c r="F10" i="24" s="1"/>
  <c r="E11" i="5"/>
  <c r="F12" i="24" s="1"/>
  <c r="E8" i="5"/>
  <c r="F9" i="24" s="1"/>
  <c r="D10" i="5"/>
  <c r="D12" i="5"/>
  <c r="E15" i="5"/>
  <c r="F16" i="24" s="1"/>
  <c r="E17" i="5"/>
  <c r="F18" i="24" s="1"/>
  <c r="D19" i="5"/>
  <c r="D21" i="5"/>
  <c r="E24" i="5"/>
  <c r="F25" i="24" s="1"/>
  <c r="E26" i="5"/>
  <c r="F27" i="24" s="1"/>
  <c r="D28" i="5"/>
  <c r="D30" i="5"/>
  <c r="E33" i="5"/>
  <c r="F34" i="24" s="1"/>
  <c r="E35" i="5"/>
  <c r="F36" i="24" s="1"/>
  <c r="D37" i="5"/>
  <c r="D39" i="5"/>
  <c r="D41" i="5"/>
  <c r="E40" i="5"/>
  <c r="F41" i="24" s="1"/>
  <c r="D38" i="5"/>
  <c r="E37" i="5"/>
  <c r="F38" i="24" s="1"/>
  <c r="D35" i="5"/>
  <c r="E34" i="5"/>
  <c r="F35" i="24" s="1"/>
  <c r="D32" i="5"/>
  <c r="E31" i="5"/>
  <c r="F32" i="24" s="1"/>
  <c r="D29" i="5"/>
  <c r="E28" i="5"/>
  <c r="F29" i="24" s="1"/>
  <c r="D26" i="5"/>
  <c r="E25" i="5"/>
  <c r="F26" i="24" s="1"/>
  <c r="D23" i="5"/>
  <c r="E22" i="5"/>
  <c r="F23" i="24" s="1"/>
  <c r="D20" i="5"/>
  <c r="E19" i="5"/>
  <c r="F20" i="24" s="1"/>
  <c r="D17" i="5"/>
  <c r="E16" i="5"/>
  <c r="F17" i="24" s="1"/>
  <c r="D14" i="5"/>
  <c r="E13" i="5"/>
  <c r="F14" i="24" s="1"/>
  <c r="D11" i="5"/>
  <c r="E10" i="5"/>
  <c r="F11" i="24" s="1"/>
  <c r="D8" i="5"/>
  <c r="E7" i="5"/>
  <c r="F8" i="24" s="1"/>
  <c r="D13" i="5"/>
  <c r="D15" i="5"/>
  <c r="E18" i="5"/>
  <c r="F19" i="24" s="1"/>
  <c r="E20" i="5"/>
  <c r="F21" i="24" s="1"/>
  <c r="D22" i="5"/>
  <c r="D24" i="5"/>
  <c r="E27" i="5"/>
  <c r="F28" i="24" s="1"/>
  <c r="E29" i="5"/>
  <c r="F30" i="24" s="1"/>
  <c r="D31" i="5"/>
  <c r="D33" i="5"/>
  <c r="E36" i="5"/>
  <c r="F37" i="24" s="1"/>
  <c r="E38" i="5"/>
  <c r="F39" i="24" s="1"/>
  <c r="D40" i="5"/>
  <c r="D42" i="5"/>
  <c r="F21" i="11" l="1"/>
  <c r="H21" i="11" s="1"/>
  <c r="I35" i="10"/>
  <c r="I18" i="6"/>
  <c r="F32" i="6"/>
  <c r="I9" i="11"/>
  <c r="F23" i="11"/>
  <c r="H23" i="11" s="1"/>
  <c r="I35" i="11"/>
  <c r="F14" i="10"/>
  <c r="H14" i="10" s="1"/>
  <c r="H25" i="8"/>
  <c r="F16" i="8"/>
  <c r="F34" i="8"/>
  <c r="G34" i="8" s="1"/>
  <c r="F7" i="8"/>
  <c r="G7" i="8" s="1"/>
  <c r="F14" i="9"/>
  <c r="G14" i="9" s="1"/>
  <c r="G15" i="9"/>
  <c r="F41" i="6"/>
  <c r="F14" i="6"/>
  <c r="H14" i="6" s="1"/>
  <c r="F39" i="6"/>
  <c r="H39" i="6" s="1"/>
  <c r="F12" i="6"/>
  <c r="H12" i="6" s="1"/>
  <c r="F11" i="6"/>
  <c r="I25" i="8"/>
  <c r="I25" i="5"/>
  <c r="F12" i="9"/>
  <c r="G25" i="5"/>
  <c r="I18" i="8"/>
  <c r="I41" i="9"/>
  <c r="I29" i="10"/>
  <c r="G30" i="11"/>
  <c r="H18" i="11"/>
  <c r="H36" i="11"/>
  <c r="I27" i="11"/>
  <c r="I26" i="11"/>
  <c r="G27" i="11"/>
  <c r="I36" i="11"/>
  <c r="I11" i="11"/>
  <c r="F12" i="11"/>
  <c r="H12" i="11" s="1"/>
  <c r="F35" i="6"/>
  <c r="H35" i="6" s="1"/>
  <c r="F29" i="6"/>
  <c r="H29" i="6" s="1"/>
  <c r="I9" i="6"/>
  <c r="G9" i="6"/>
  <c r="F30" i="6"/>
  <c r="F27" i="8"/>
  <c r="H27" i="8" s="1"/>
  <c r="F26" i="9"/>
  <c r="G26" i="9" s="1"/>
  <c r="F39" i="9"/>
  <c r="H39" i="9" s="1"/>
  <c r="F11" i="10"/>
  <c r="H11" i="10" s="1"/>
  <c r="F17" i="10"/>
  <c r="H17" i="10" s="1"/>
  <c r="F41" i="11"/>
  <c r="H41" i="11" s="1"/>
  <c r="F38" i="11"/>
  <c r="H38" i="11" s="1"/>
  <c r="G15" i="11"/>
  <c r="G21" i="11"/>
  <c r="G9" i="11"/>
  <c r="F42" i="11"/>
  <c r="G42" i="11" s="1"/>
  <c r="I18" i="11"/>
  <c r="F15" i="6"/>
  <c r="H15" i="6" s="1"/>
  <c r="F18" i="5"/>
  <c r="G18" i="5" s="1"/>
  <c r="F21" i="6"/>
  <c r="H21" i="6" s="1"/>
  <c r="F27" i="9"/>
  <c r="H27" i="9" s="1"/>
  <c r="I15" i="11"/>
  <c r="I16" i="5"/>
  <c r="I32" i="9"/>
  <c r="I24" i="9"/>
  <c r="F38" i="9"/>
  <c r="H38" i="9" s="1"/>
  <c r="H24" i="9"/>
  <c r="I23" i="10"/>
  <c r="I33" i="11"/>
  <c r="H16" i="5"/>
  <c r="F23" i="6"/>
  <c r="H23" i="6" s="1"/>
  <c r="F17" i="9"/>
  <c r="G17" i="9" s="1"/>
  <c r="I20" i="10"/>
  <c r="I8" i="10"/>
  <c r="F32" i="10"/>
  <c r="H32" i="10" s="1"/>
  <c r="I32" i="11"/>
  <c r="F14" i="11"/>
  <c r="H14" i="11" s="1"/>
  <c r="G33" i="11"/>
  <c r="I26" i="6"/>
  <c r="I17" i="6"/>
  <c r="I20" i="6"/>
  <c r="I26" i="10"/>
  <c r="I24" i="6"/>
  <c r="F24" i="6"/>
  <c r="I42" i="6"/>
  <c r="F42" i="6"/>
  <c r="F18" i="9"/>
  <c r="F30" i="9"/>
  <c r="H30" i="9" s="1"/>
  <c r="F9" i="9"/>
  <c r="F39" i="11"/>
  <c r="I36" i="9"/>
  <c r="F36" i="9"/>
  <c r="I33" i="6"/>
  <c r="F33" i="6"/>
  <c r="I41" i="12"/>
  <c r="F41" i="12"/>
  <c r="I15" i="12"/>
  <c r="F15" i="12"/>
  <c r="I24" i="12"/>
  <c r="F24" i="12"/>
  <c r="I33" i="12"/>
  <c r="F33" i="12"/>
  <c r="I42" i="12"/>
  <c r="F42" i="12"/>
  <c r="I16" i="12"/>
  <c r="F16" i="12"/>
  <c r="I25" i="12"/>
  <c r="F25" i="12"/>
  <c r="I34" i="12"/>
  <c r="F34" i="12"/>
  <c r="I11" i="12"/>
  <c r="F11" i="12"/>
  <c r="I20" i="12"/>
  <c r="F20" i="12"/>
  <c r="I29" i="12"/>
  <c r="F29" i="12"/>
  <c r="I38" i="12"/>
  <c r="F38" i="12"/>
  <c r="H7" i="12"/>
  <c r="G7" i="12"/>
  <c r="I9" i="12"/>
  <c r="F9" i="12"/>
  <c r="I18" i="12"/>
  <c r="F18" i="12"/>
  <c r="I27" i="12"/>
  <c r="F27" i="12"/>
  <c r="I36" i="12"/>
  <c r="F36" i="12"/>
  <c r="I10" i="12"/>
  <c r="F10" i="12"/>
  <c r="I19" i="12"/>
  <c r="F19" i="12"/>
  <c r="I28" i="12"/>
  <c r="F28" i="12"/>
  <c r="I37" i="12"/>
  <c r="F37" i="12"/>
  <c r="I14" i="12"/>
  <c r="F14" i="12"/>
  <c r="I23" i="12"/>
  <c r="F23" i="12"/>
  <c r="I32" i="12"/>
  <c r="F32" i="12"/>
  <c r="I12" i="12"/>
  <c r="F12" i="12"/>
  <c r="I21" i="12"/>
  <c r="F21" i="12"/>
  <c r="I30" i="12"/>
  <c r="F30" i="12"/>
  <c r="I39" i="12"/>
  <c r="F39" i="12"/>
  <c r="I13" i="12"/>
  <c r="F13" i="12"/>
  <c r="I22" i="12"/>
  <c r="F22" i="12"/>
  <c r="I31" i="12"/>
  <c r="F31" i="12"/>
  <c r="I40" i="12"/>
  <c r="F40" i="12"/>
  <c r="I8" i="12"/>
  <c r="F8" i="12"/>
  <c r="I17" i="12"/>
  <c r="F17" i="12"/>
  <c r="I26" i="12"/>
  <c r="F26" i="12"/>
  <c r="I35" i="12"/>
  <c r="F35" i="12"/>
  <c r="F34" i="11"/>
  <c r="I34" i="11"/>
  <c r="H17" i="11"/>
  <c r="G17" i="11"/>
  <c r="F40" i="11"/>
  <c r="I40" i="11"/>
  <c r="F31" i="11"/>
  <c r="I31" i="11"/>
  <c r="F22" i="11"/>
  <c r="I22" i="11"/>
  <c r="F13" i="11"/>
  <c r="I13" i="11"/>
  <c r="G23" i="11"/>
  <c r="G20" i="11"/>
  <c r="H20" i="11"/>
  <c r="F25" i="11"/>
  <c r="I25" i="11"/>
  <c r="F16" i="11"/>
  <c r="I16" i="11"/>
  <c r="I7" i="11"/>
  <c r="F7" i="11"/>
  <c r="H32" i="11"/>
  <c r="G32" i="11"/>
  <c r="H35" i="11"/>
  <c r="G35" i="11"/>
  <c r="H26" i="11"/>
  <c r="G26" i="11"/>
  <c r="H8" i="11"/>
  <c r="G8" i="11"/>
  <c r="I37" i="11"/>
  <c r="F37" i="11"/>
  <c r="I28" i="11"/>
  <c r="F28" i="11"/>
  <c r="I19" i="11"/>
  <c r="F19" i="11"/>
  <c r="I10" i="11"/>
  <c r="F10" i="11"/>
  <c r="G41" i="11"/>
  <c r="G11" i="11"/>
  <c r="H11" i="11"/>
  <c r="G29" i="11"/>
  <c r="H29" i="11"/>
  <c r="I37" i="10"/>
  <c r="F37" i="10"/>
  <c r="I28" i="10"/>
  <c r="F28" i="10"/>
  <c r="I19" i="10"/>
  <c r="F19" i="10"/>
  <c r="I10" i="10"/>
  <c r="F10" i="10"/>
  <c r="I42" i="10"/>
  <c r="F42" i="10"/>
  <c r="I33" i="10"/>
  <c r="F33" i="10"/>
  <c r="F24" i="10"/>
  <c r="I24" i="10"/>
  <c r="I15" i="10"/>
  <c r="F15" i="10"/>
  <c r="H38" i="10"/>
  <c r="G38" i="10"/>
  <c r="H26" i="10"/>
  <c r="G26" i="10"/>
  <c r="H41" i="10"/>
  <c r="G41" i="10"/>
  <c r="I40" i="10"/>
  <c r="F40" i="10"/>
  <c r="I31" i="10"/>
  <c r="F31" i="10"/>
  <c r="I22" i="10"/>
  <c r="F22" i="10"/>
  <c r="I13" i="10"/>
  <c r="F13" i="10"/>
  <c r="I36" i="10"/>
  <c r="F36" i="10"/>
  <c r="I27" i="10"/>
  <c r="F27" i="10"/>
  <c r="I18" i="10"/>
  <c r="F18" i="10"/>
  <c r="I9" i="10"/>
  <c r="F9" i="10"/>
  <c r="H20" i="10"/>
  <c r="G20" i="10"/>
  <c r="H35" i="10"/>
  <c r="G35" i="10"/>
  <c r="H8" i="10"/>
  <c r="G8" i="10"/>
  <c r="H23" i="10"/>
  <c r="G23" i="10"/>
  <c r="I34" i="10"/>
  <c r="F34" i="10"/>
  <c r="I25" i="10"/>
  <c r="F25" i="10"/>
  <c r="I16" i="10"/>
  <c r="F16" i="10"/>
  <c r="I7" i="10"/>
  <c r="F7" i="10"/>
  <c r="F39" i="10"/>
  <c r="I39" i="10"/>
  <c r="F30" i="10"/>
  <c r="I30" i="10"/>
  <c r="F21" i="10"/>
  <c r="I21" i="10"/>
  <c r="F12" i="10"/>
  <c r="I12" i="10"/>
  <c r="H29" i="10"/>
  <c r="G29" i="10"/>
  <c r="G14" i="10"/>
  <c r="H21" i="9"/>
  <c r="G21" i="9"/>
  <c r="G42" i="9"/>
  <c r="H12" i="9"/>
  <c r="G12" i="9"/>
  <c r="I34" i="9"/>
  <c r="F34" i="9"/>
  <c r="I25" i="9"/>
  <c r="F25" i="9"/>
  <c r="F16" i="9"/>
  <c r="I16" i="9"/>
  <c r="I7" i="9"/>
  <c r="F7" i="9"/>
  <c r="G29" i="9"/>
  <c r="H29" i="9"/>
  <c r="G35" i="9"/>
  <c r="H35" i="9"/>
  <c r="I37" i="9"/>
  <c r="F37" i="9"/>
  <c r="I28" i="9"/>
  <c r="F28" i="9"/>
  <c r="I19" i="9"/>
  <c r="F19" i="9"/>
  <c r="I10" i="9"/>
  <c r="F10" i="9"/>
  <c r="H41" i="9"/>
  <c r="G41" i="9"/>
  <c r="H32" i="9"/>
  <c r="G32" i="9"/>
  <c r="H23" i="9"/>
  <c r="G23" i="9"/>
  <c r="H14" i="9"/>
  <c r="G11" i="9"/>
  <c r="H11" i="9"/>
  <c r="F40" i="9"/>
  <c r="I40" i="9"/>
  <c r="F31" i="9"/>
  <c r="I31" i="9"/>
  <c r="F22" i="9"/>
  <c r="I22" i="9"/>
  <c r="F13" i="9"/>
  <c r="I13" i="9"/>
  <c r="G8" i="9"/>
  <c r="H8" i="9"/>
  <c r="G20" i="9"/>
  <c r="H20" i="9"/>
  <c r="I30" i="8"/>
  <c r="F30" i="8"/>
  <c r="I42" i="8"/>
  <c r="F42" i="8"/>
  <c r="H16" i="8"/>
  <c r="G16" i="8"/>
  <c r="I40" i="8"/>
  <c r="F40" i="8"/>
  <c r="I17" i="8"/>
  <c r="F17" i="8"/>
  <c r="I28" i="8"/>
  <c r="F28" i="8"/>
  <c r="I21" i="8"/>
  <c r="F21" i="8"/>
  <c r="G9" i="8"/>
  <c r="H9" i="8"/>
  <c r="I33" i="8"/>
  <c r="F33" i="8"/>
  <c r="I15" i="8"/>
  <c r="F15" i="8"/>
  <c r="I14" i="8"/>
  <c r="F14" i="8"/>
  <c r="F23" i="8"/>
  <c r="I23" i="8"/>
  <c r="I32" i="8"/>
  <c r="F32" i="8"/>
  <c r="I41" i="8"/>
  <c r="F41" i="8"/>
  <c r="I37" i="8"/>
  <c r="F37" i="8"/>
  <c r="I10" i="8"/>
  <c r="F10" i="8"/>
  <c r="H34" i="8"/>
  <c r="F22" i="8"/>
  <c r="I22" i="8"/>
  <c r="I8" i="8"/>
  <c r="F8" i="8"/>
  <c r="I26" i="8"/>
  <c r="F26" i="8"/>
  <c r="I35" i="8"/>
  <c r="F35" i="8"/>
  <c r="I39" i="8"/>
  <c r="F39" i="8"/>
  <c r="I19" i="8"/>
  <c r="F19" i="8"/>
  <c r="I12" i="8"/>
  <c r="F12" i="8"/>
  <c r="G18" i="8"/>
  <c r="H18" i="8"/>
  <c r="F31" i="8"/>
  <c r="I31" i="8"/>
  <c r="I24" i="8"/>
  <c r="F24" i="8"/>
  <c r="F13" i="8"/>
  <c r="I13" i="8"/>
  <c r="F11" i="8"/>
  <c r="I11" i="8"/>
  <c r="F20" i="8"/>
  <c r="I20" i="8"/>
  <c r="F29" i="8"/>
  <c r="I29" i="8"/>
  <c r="F38" i="8"/>
  <c r="I38" i="8"/>
  <c r="G36" i="8"/>
  <c r="H36" i="8"/>
  <c r="I27" i="7"/>
  <c r="F27" i="7"/>
  <c r="I42" i="7"/>
  <c r="F42" i="7"/>
  <c r="I15" i="7"/>
  <c r="F15" i="7"/>
  <c r="I21" i="7"/>
  <c r="F21" i="7"/>
  <c r="I16" i="7"/>
  <c r="F16" i="7"/>
  <c r="I25" i="7"/>
  <c r="F25" i="7"/>
  <c r="I34" i="7"/>
  <c r="F34" i="7"/>
  <c r="I11" i="7"/>
  <c r="F11" i="7"/>
  <c r="I20" i="7"/>
  <c r="F20" i="7"/>
  <c r="I29" i="7"/>
  <c r="F29" i="7"/>
  <c r="I38" i="7"/>
  <c r="F38" i="7"/>
  <c r="I9" i="7"/>
  <c r="F9" i="7"/>
  <c r="I24" i="7"/>
  <c r="F24" i="7"/>
  <c r="I30" i="7"/>
  <c r="F30" i="7"/>
  <c r="I13" i="7"/>
  <c r="F13" i="7"/>
  <c r="I22" i="7"/>
  <c r="F22" i="7"/>
  <c r="I31" i="7"/>
  <c r="F31" i="7"/>
  <c r="I40" i="7"/>
  <c r="F40" i="7"/>
  <c r="I8" i="7"/>
  <c r="F8" i="7"/>
  <c r="I17" i="7"/>
  <c r="F17" i="7"/>
  <c r="I26" i="7"/>
  <c r="F26" i="7"/>
  <c r="I35" i="7"/>
  <c r="F35" i="7"/>
  <c r="I36" i="7"/>
  <c r="F36" i="7"/>
  <c r="I18" i="7"/>
  <c r="F18" i="7"/>
  <c r="I7" i="7"/>
  <c r="F7" i="7"/>
  <c r="I33" i="7"/>
  <c r="F33" i="7"/>
  <c r="I39" i="7"/>
  <c r="F39" i="7"/>
  <c r="I12" i="7"/>
  <c r="F12" i="7"/>
  <c r="F10" i="7"/>
  <c r="I10" i="7"/>
  <c r="F19" i="7"/>
  <c r="I19" i="7"/>
  <c r="F28" i="7"/>
  <c r="I28" i="7"/>
  <c r="F37" i="7"/>
  <c r="I37" i="7"/>
  <c r="I14" i="7"/>
  <c r="F14" i="7"/>
  <c r="I23" i="7"/>
  <c r="F23" i="7"/>
  <c r="I32" i="7"/>
  <c r="F32" i="7"/>
  <c r="I41" i="7"/>
  <c r="F41" i="7"/>
  <c r="G39" i="6"/>
  <c r="F34" i="6"/>
  <c r="I34" i="6"/>
  <c r="I16" i="6"/>
  <c r="F16" i="6"/>
  <c r="I7" i="6"/>
  <c r="F7" i="6"/>
  <c r="H32" i="6"/>
  <c r="G32" i="6"/>
  <c r="G11" i="6"/>
  <c r="H11" i="6"/>
  <c r="H27" i="6"/>
  <c r="G27" i="6"/>
  <c r="G38" i="6"/>
  <c r="H38" i="6"/>
  <c r="I37" i="6"/>
  <c r="F37" i="6"/>
  <c r="I28" i="6"/>
  <c r="F28" i="6"/>
  <c r="I19" i="6"/>
  <c r="F19" i="6"/>
  <c r="I10" i="6"/>
  <c r="F10" i="6"/>
  <c r="H41" i="6"/>
  <c r="G41" i="6"/>
  <c r="G26" i="6"/>
  <c r="H26" i="6"/>
  <c r="H17" i="6"/>
  <c r="G17" i="6"/>
  <c r="G8" i="6"/>
  <c r="H8" i="6"/>
  <c r="G20" i="6"/>
  <c r="H20" i="6"/>
  <c r="F25" i="6"/>
  <c r="I25" i="6"/>
  <c r="F40" i="6"/>
  <c r="I40" i="6"/>
  <c r="F31" i="6"/>
  <c r="I31" i="6"/>
  <c r="F22" i="6"/>
  <c r="I22" i="6"/>
  <c r="F13" i="6"/>
  <c r="I13" i="6"/>
  <c r="H36" i="6"/>
  <c r="G36" i="6"/>
  <c r="I24" i="5"/>
  <c r="F24" i="5"/>
  <c r="I11" i="5"/>
  <c r="F11" i="5"/>
  <c r="I20" i="5"/>
  <c r="F20" i="5"/>
  <c r="I29" i="5"/>
  <c r="F29" i="5"/>
  <c r="I39" i="5"/>
  <c r="F39" i="5"/>
  <c r="I19" i="5"/>
  <c r="F19" i="5"/>
  <c r="I12" i="5"/>
  <c r="F12" i="5"/>
  <c r="G9" i="5"/>
  <c r="H9" i="5"/>
  <c r="I42" i="5"/>
  <c r="F42" i="5"/>
  <c r="I15" i="5"/>
  <c r="F15" i="5"/>
  <c r="I40" i="5"/>
  <c r="F40" i="5"/>
  <c r="I33" i="5"/>
  <c r="F33" i="5"/>
  <c r="I13" i="5"/>
  <c r="F13" i="5"/>
  <c r="F14" i="5"/>
  <c r="I14" i="5"/>
  <c r="F23" i="5"/>
  <c r="I23" i="5"/>
  <c r="F32" i="5"/>
  <c r="I32" i="5"/>
  <c r="F41" i="5"/>
  <c r="I41" i="5"/>
  <c r="I28" i="5"/>
  <c r="F28" i="5"/>
  <c r="I21" i="5"/>
  <c r="F21" i="5"/>
  <c r="F34" i="5"/>
  <c r="I34" i="5"/>
  <c r="H27" i="5"/>
  <c r="G27" i="5"/>
  <c r="I31" i="5"/>
  <c r="F31" i="5"/>
  <c r="I38" i="5"/>
  <c r="F38" i="5"/>
  <c r="I22" i="5"/>
  <c r="F22" i="5"/>
  <c r="I8" i="5"/>
  <c r="F8" i="5"/>
  <c r="I17" i="5"/>
  <c r="F17" i="5"/>
  <c r="F26" i="5"/>
  <c r="I26" i="5"/>
  <c r="I35" i="5"/>
  <c r="F35" i="5"/>
  <c r="I37" i="5"/>
  <c r="F37" i="5"/>
  <c r="I30" i="5"/>
  <c r="F30" i="5"/>
  <c r="I10" i="5"/>
  <c r="F10" i="5"/>
  <c r="I36" i="5"/>
  <c r="F36" i="5"/>
  <c r="H18" i="5"/>
  <c r="H7" i="8" l="1"/>
  <c r="G12" i="6"/>
  <c r="G14" i="6"/>
  <c r="H42" i="11"/>
  <c r="H26" i="9"/>
  <c r="G23" i="6"/>
  <c r="G39" i="9"/>
  <c r="G29" i="6"/>
  <c r="G32" i="10"/>
  <c r="G35" i="6"/>
  <c r="G17" i="10"/>
  <c r="G14" i="11"/>
  <c r="G27" i="9"/>
  <c r="G30" i="9"/>
  <c r="G27" i="8"/>
  <c r="G38" i="11"/>
  <c r="G12" i="11"/>
  <c r="H17" i="9"/>
  <c r="G11" i="10"/>
  <c r="H30" i="6"/>
  <c r="G30" i="6"/>
  <c r="G15" i="6"/>
  <c r="G21" i="6"/>
  <c r="G38" i="9"/>
  <c r="H33" i="6"/>
  <c r="G33" i="6"/>
  <c r="H42" i="6"/>
  <c r="G42" i="6"/>
  <c r="H39" i="11"/>
  <c r="G39" i="11"/>
  <c r="H18" i="9"/>
  <c r="G18" i="9"/>
  <c r="H36" i="9"/>
  <c r="G36" i="9"/>
  <c r="H9" i="9"/>
  <c r="G9" i="9"/>
  <c r="H24" i="6"/>
  <c r="G24" i="6"/>
  <c r="H31" i="12"/>
  <c r="G31" i="12"/>
  <c r="H39" i="12"/>
  <c r="G39" i="12"/>
  <c r="H12" i="12"/>
  <c r="G12" i="12"/>
  <c r="H27" i="12"/>
  <c r="G27" i="12"/>
  <c r="G41" i="12"/>
  <c r="H41" i="12"/>
  <c r="G35" i="12"/>
  <c r="H35" i="12"/>
  <c r="G8" i="12"/>
  <c r="H8" i="12"/>
  <c r="H22" i="12"/>
  <c r="G22" i="12"/>
  <c r="H30" i="12"/>
  <c r="G30" i="12"/>
  <c r="G32" i="12"/>
  <c r="H32" i="12"/>
  <c r="H37" i="12"/>
  <c r="G37" i="12"/>
  <c r="H10" i="12"/>
  <c r="G10" i="12"/>
  <c r="H18" i="12"/>
  <c r="G18" i="12"/>
  <c r="G38" i="12"/>
  <c r="H38" i="12"/>
  <c r="G11" i="12"/>
  <c r="H11" i="12"/>
  <c r="H16" i="12"/>
  <c r="G16" i="12"/>
  <c r="H24" i="12"/>
  <c r="G24" i="12"/>
  <c r="G17" i="12"/>
  <c r="H17" i="12"/>
  <c r="G14" i="12"/>
  <c r="H14" i="12"/>
  <c r="H19" i="12"/>
  <c r="G19" i="12"/>
  <c r="G20" i="12"/>
  <c r="H20" i="12"/>
  <c r="H25" i="12"/>
  <c r="G25" i="12"/>
  <c r="H33" i="12"/>
  <c r="G33" i="12"/>
  <c r="G26" i="12"/>
  <c r="H26" i="12"/>
  <c r="H40" i="12"/>
  <c r="G40" i="12"/>
  <c r="H13" i="12"/>
  <c r="G13" i="12"/>
  <c r="H21" i="12"/>
  <c r="G21" i="12"/>
  <c r="G23" i="12"/>
  <c r="H23" i="12"/>
  <c r="H28" i="12"/>
  <c r="G28" i="12"/>
  <c r="H36" i="12"/>
  <c r="G36" i="12"/>
  <c r="H9" i="12"/>
  <c r="G9" i="12"/>
  <c r="G29" i="12"/>
  <c r="H29" i="12"/>
  <c r="H34" i="12"/>
  <c r="G34" i="12"/>
  <c r="H42" i="12"/>
  <c r="G42" i="12"/>
  <c r="H15" i="12"/>
  <c r="G15" i="12"/>
  <c r="G19" i="11"/>
  <c r="H19" i="11"/>
  <c r="G28" i="11"/>
  <c r="H28" i="11"/>
  <c r="G7" i="11"/>
  <c r="H7" i="11"/>
  <c r="G16" i="11"/>
  <c r="H16" i="11"/>
  <c r="G22" i="11"/>
  <c r="H22" i="11"/>
  <c r="G13" i="11"/>
  <c r="H13" i="11"/>
  <c r="G40" i="11"/>
  <c r="H40" i="11"/>
  <c r="G10" i="11"/>
  <c r="H10" i="11"/>
  <c r="G37" i="11"/>
  <c r="H37" i="11"/>
  <c r="G25" i="11"/>
  <c r="H25" i="11"/>
  <c r="G31" i="11"/>
  <c r="H31" i="11"/>
  <c r="G34" i="11"/>
  <c r="H34" i="11"/>
  <c r="H12" i="10"/>
  <c r="G12" i="10"/>
  <c r="H39" i="10"/>
  <c r="G39" i="10"/>
  <c r="G16" i="10"/>
  <c r="H16" i="10"/>
  <c r="H27" i="10"/>
  <c r="G27" i="10"/>
  <c r="G22" i="10"/>
  <c r="H22" i="10"/>
  <c r="H33" i="10"/>
  <c r="G33" i="10"/>
  <c r="G19" i="10"/>
  <c r="H19" i="10"/>
  <c r="H30" i="10"/>
  <c r="G30" i="10"/>
  <c r="G7" i="10"/>
  <c r="H7" i="10"/>
  <c r="G34" i="10"/>
  <c r="H34" i="10"/>
  <c r="H18" i="10"/>
  <c r="G18" i="10"/>
  <c r="G13" i="10"/>
  <c r="H13" i="10"/>
  <c r="G40" i="10"/>
  <c r="H40" i="10"/>
  <c r="G10" i="10"/>
  <c r="H10" i="10"/>
  <c r="G37" i="10"/>
  <c r="H37" i="10"/>
  <c r="H21" i="10"/>
  <c r="G21" i="10"/>
  <c r="G25" i="10"/>
  <c r="H25" i="10"/>
  <c r="H9" i="10"/>
  <c r="G9" i="10"/>
  <c r="H36" i="10"/>
  <c r="G36" i="10"/>
  <c r="G31" i="10"/>
  <c r="H31" i="10"/>
  <c r="H15" i="10"/>
  <c r="G15" i="10"/>
  <c r="H24" i="10"/>
  <c r="G24" i="10"/>
  <c r="H42" i="10"/>
  <c r="G42" i="10"/>
  <c r="G28" i="10"/>
  <c r="H28" i="10"/>
  <c r="G13" i="9"/>
  <c r="H13" i="9"/>
  <c r="G40" i="9"/>
  <c r="H40" i="9"/>
  <c r="G10" i="9"/>
  <c r="H10" i="9"/>
  <c r="G37" i="9"/>
  <c r="H37" i="9"/>
  <c r="G7" i="9"/>
  <c r="H7" i="9"/>
  <c r="G16" i="9"/>
  <c r="H16" i="9"/>
  <c r="G34" i="9"/>
  <c r="H34" i="9"/>
  <c r="G31" i="9"/>
  <c r="H31" i="9"/>
  <c r="G28" i="9"/>
  <c r="H28" i="9"/>
  <c r="G25" i="9"/>
  <c r="H25" i="9"/>
  <c r="G22" i="9"/>
  <c r="H22" i="9"/>
  <c r="G19" i="9"/>
  <c r="H19" i="9"/>
  <c r="G29" i="8"/>
  <c r="H29" i="8"/>
  <c r="G24" i="8"/>
  <c r="H24" i="8"/>
  <c r="H31" i="8"/>
  <c r="G31" i="8"/>
  <c r="H12" i="8"/>
  <c r="G12" i="8"/>
  <c r="G35" i="8"/>
  <c r="H35" i="8"/>
  <c r="H37" i="8"/>
  <c r="G37" i="8"/>
  <c r="G32" i="8"/>
  <c r="H32" i="8"/>
  <c r="G23" i="8"/>
  <c r="H23" i="8"/>
  <c r="G15" i="8"/>
  <c r="H15" i="8"/>
  <c r="H21" i="8"/>
  <c r="G21" i="8"/>
  <c r="H40" i="8"/>
  <c r="G40" i="8"/>
  <c r="H30" i="8"/>
  <c r="G30" i="8"/>
  <c r="G20" i="8"/>
  <c r="H20" i="8"/>
  <c r="H13" i="8"/>
  <c r="G13" i="8"/>
  <c r="H19" i="8"/>
  <c r="G19" i="8"/>
  <c r="G26" i="8"/>
  <c r="H26" i="8"/>
  <c r="G33" i="8"/>
  <c r="H33" i="8"/>
  <c r="H28" i="8"/>
  <c r="G28" i="8"/>
  <c r="G38" i="8"/>
  <c r="H38" i="8"/>
  <c r="G11" i="8"/>
  <c r="H11" i="8"/>
  <c r="H39" i="8"/>
  <c r="G39" i="8"/>
  <c r="G8" i="8"/>
  <c r="H8" i="8"/>
  <c r="H22" i="8"/>
  <c r="G22" i="8"/>
  <c r="H10" i="8"/>
  <c r="G10" i="8"/>
  <c r="G41" i="8"/>
  <c r="H41" i="8"/>
  <c r="G14" i="8"/>
  <c r="H14" i="8"/>
  <c r="G17" i="8"/>
  <c r="H17" i="8"/>
  <c r="H42" i="8"/>
  <c r="G42" i="8"/>
  <c r="G41" i="7"/>
  <c r="H41" i="7"/>
  <c r="G14" i="7"/>
  <c r="H14" i="7"/>
  <c r="H37" i="7"/>
  <c r="G37" i="7"/>
  <c r="H10" i="7"/>
  <c r="G10" i="7"/>
  <c r="H39" i="7"/>
  <c r="G39" i="7"/>
  <c r="H18" i="7"/>
  <c r="G18" i="7"/>
  <c r="G26" i="7"/>
  <c r="H26" i="7"/>
  <c r="H40" i="7"/>
  <c r="G40" i="7"/>
  <c r="H13" i="7"/>
  <c r="G13" i="7"/>
  <c r="H9" i="7"/>
  <c r="G9" i="7"/>
  <c r="G20" i="7"/>
  <c r="H20" i="7"/>
  <c r="H25" i="7"/>
  <c r="G25" i="7"/>
  <c r="H15" i="7"/>
  <c r="G15" i="7"/>
  <c r="G23" i="7"/>
  <c r="H23" i="7"/>
  <c r="H19" i="7"/>
  <c r="G19" i="7"/>
  <c r="H12" i="7"/>
  <c r="G12" i="7"/>
  <c r="H7" i="7"/>
  <c r="G7" i="7"/>
  <c r="G35" i="7"/>
  <c r="H35" i="7"/>
  <c r="G8" i="7"/>
  <c r="H8" i="7"/>
  <c r="H22" i="7"/>
  <c r="G22" i="7"/>
  <c r="H24" i="7"/>
  <c r="G24" i="7"/>
  <c r="G29" i="7"/>
  <c r="H29" i="7"/>
  <c r="H34" i="7"/>
  <c r="G34" i="7"/>
  <c r="H21" i="7"/>
  <c r="G21" i="7"/>
  <c r="H27" i="7"/>
  <c r="G27" i="7"/>
  <c r="G32" i="7"/>
  <c r="H32" i="7"/>
  <c r="H28" i="7"/>
  <c r="G28" i="7"/>
  <c r="H33" i="7"/>
  <c r="G33" i="7"/>
  <c r="H36" i="7"/>
  <c r="G36" i="7"/>
  <c r="G17" i="7"/>
  <c r="H17" i="7"/>
  <c r="H31" i="7"/>
  <c r="G31" i="7"/>
  <c r="H30" i="7"/>
  <c r="G30" i="7"/>
  <c r="G38" i="7"/>
  <c r="H38" i="7"/>
  <c r="G11" i="7"/>
  <c r="H11" i="7"/>
  <c r="H16" i="7"/>
  <c r="G16" i="7"/>
  <c r="H42" i="7"/>
  <c r="G42" i="7"/>
  <c r="G13" i="6"/>
  <c r="H13" i="6"/>
  <c r="G10" i="6"/>
  <c r="H10" i="6"/>
  <c r="G37" i="6"/>
  <c r="H37" i="6"/>
  <c r="G7" i="6"/>
  <c r="H7" i="6"/>
  <c r="G31" i="6"/>
  <c r="H31" i="6"/>
  <c r="G28" i="6"/>
  <c r="H28" i="6"/>
  <c r="G40" i="6"/>
  <c r="H40" i="6"/>
  <c r="G22" i="6"/>
  <c r="H22" i="6"/>
  <c r="G25" i="6"/>
  <c r="H25" i="6"/>
  <c r="G19" i="6"/>
  <c r="H19" i="6"/>
  <c r="G16" i="6"/>
  <c r="H16" i="6"/>
  <c r="G34" i="6"/>
  <c r="H34" i="6"/>
  <c r="H10" i="5"/>
  <c r="G10" i="5"/>
  <c r="G35" i="5"/>
  <c r="H35" i="5"/>
  <c r="G26" i="5"/>
  <c r="H26" i="5"/>
  <c r="G8" i="5"/>
  <c r="H8" i="5"/>
  <c r="G21" i="5"/>
  <c r="H21" i="5"/>
  <c r="H13" i="5"/>
  <c r="G13" i="5"/>
  <c r="H15" i="5"/>
  <c r="G15" i="5"/>
  <c r="H12" i="5"/>
  <c r="G12" i="5"/>
  <c r="G29" i="5"/>
  <c r="H29" i="5"/>
  <c r="G30" i="5"/>
  <c r="H30" i="5"/>
  <c r="H22" i="5"/>
  <c r="G22" i="5"/>
  <c r="H34" i="5"/>
  <c r="G34" i="5"/>
  <c r="H28" i="5"/>
  <c r="G28" i="5"/>
  <c r="G41" i="5"/>
  <c r="H41" i="5"/>
  <c r="G14" i="5"/>
  <c r="H14" i="5"/>
  <c r="H33" i="5"/>
  <c r="G33" i="5"/>
  <c r="H42" i="5"/>
  <c r="G42" i="5"/>
  <c r="H19" i="5"/>
  <c r="G19" i="5"/>
  <c r="G20" i="5"/>
  <c r="H20" i="5"/>
  <c r="H31" i="5"/>
  <c r="G31" i="5"/>
  <c r="G23" i="5"/>
  <c r="H23" i="5"/>
  <c r="H24" i="5"/>
  <c r="G24" i="5"/>
  <c r="G36" i="5"/>
  <c r="H36" i="5"/>
  <c r="H37" i="5"/>
  <c r="G37" i="5"/>
  <c r="G17" i="5"/>
  <c r="H17" i="5"/>
  <c r="G38" i="5"/>
  <c r="H38" i="5"/>
  <c r="G32" i="5"/>
  <c r="H32" i="5"/>
  <c r="H40" i="5"/>
  <c r="G40" i="5"/>
  <c r="G39" i="5"/>
  <c r="H39" i="5"/>
  <c r="G11" i="5"/>
  <c r="H11" i="5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E42" i="4"/>
  <c r="E43" i="24" s="1"/>
  <c r="D7" i="4" l="1"/>
  <c r="I7" i="4" s="1"/>
  <c r="E12" i="4"/>
  <c r="E13" i="24" s="1"/>
  <c r="D16" i="4"/>
  <c r="E21" i="4"/>
  <c r="E22" i="24" s="1"/>
  <c r="D25" i="4"/>
  <c r="E30" i="4"/>
  <c r="E31" i="24" s="1"/>
  <c r="D34" i="4"/>
  <c r="E39" i="4"/>
  <c r="E40" i="24" s="1"/>
  <c r="D10" i="4"/>
  <c r="E15" i="4"/>
  <c r="E16" i="24" s="1"/>
  <c r="D19" i="4"/>
  <c r="E24" i="4"/>
  <c r="E25" i="24" s="1"/>
  <c r="D28" i="4"/>
  <c r="E33" i="4"/>
  <c r="E34" i="24" s="1"/>
  <c r="D37" i="4"/>
  <c r="D41" i="4"/>
  <c r="E40" i="4"/>
  <c r="E41" i="24" s="1"/>
  <c r="D38" i="4"/>
  <c r="E37" i="4"/>
  <c r="E38" i="24" s="1"/>
  <c r="D35" i="4"/>
  <c r="E34" i="4"/>
  <c r="E35" i="24" s="1"/>
  <c r="D32" i="4"/>
  <c r="E31" i="4"/>
  <c r="E32" i="24" s="1"/>
  <c r="D29" i="4"/>
  <c r="E28" i="4"/>
  <c r="E29" i="24" s="1"/>
  <c r="D26" i="4"/>
  <c r="E25" i="4"/>
  <c r="E26" i="24" s="1"/>
  <c r="D23" i="4"/>
  <c r="E22" i="4"/>
  <c r="E23" i="24" s="1"/>
  <c r="D20" i="4"/>
  <c r="E19" i="4"/>
  <c r="E20" i="24" s="1"/>
  <c r="D17" i="4"/>
  <c r="E16" i="4"/>
  <c r="E17" i="24" s="1"/>
  <c r="D14" i="4"/>
  <c r="E13" i="4"/>
  <c r="E14" i="24" s="1"/>
  <c r="D11" i="4"/>
  <c r="E10" i="4"/>
  <c r="E11" i="24" s="1"/>
  <c r="D8" i="4"/>
  <c r="E7" i="4"/>
  <c r="E8" i="24" s="1"/>
  <c r="D42" i="4"/>
  <c r="E41" i="4"/>
  <c r="E42" i="24" s="1"/>
  <c r="D39" i="4"/>
  <c r="E38" i="4"/>
  <c r="E39" i="24" s="1"/>
  <c r="D36" i="4"/>
  <c r="E35" i="4"/>
  <c r="E36" i="24" s="1"/>
  <c r="D33" i="4"/>
  <c r="E32" i="4"/>
  <c r="E33" i="24" s="1"/>
  <c r="D30" i="4"/>
  <c r="E29" i="4"/>
  <c r="E30" i="24" s="1"/>
  <c r="D27" i="4"/>
  <c r="E26" i="4"/>
  <c r="E27" i="24" s="1"/>
  <c r="D24" i="4"/>
  <c r="E23" i="4"/>
  <c r="E24" i="24" s="1"/>
  <c r="D21" i="4"/>
  <c r="E20" i="4"/>
  <c r="E21" i="24" s="1"/>
  <c r="D18" i="4"/>
  <c r="E17" i="4"/>
  <c r="E18" i="24" s="1"/>
  <c r="D15" i="4"/>
  <c r="E14" i="4"/>
  <c r="E15" i="24" s="1"/>
  <c r="D12" i="4"/>
  <c r="E11" i="4"/>
  <c r="E12" i="24" s="1"/>
  <c r="D9" i="4"/>
  <c r="E8" i="4"/>
  <c r="E9" i="24" s="1"/>
  <c r="E9" i="4"/>
  <c r="E10" i="24" s="1"/>
  <c r="D13" i="4"/>
  <c r="E18" i="4"/>
  <c r="E19" i="24" s="1"/>
  <c r="D22" i="4"/>
  <c r="E27" i="4"/>
  <c r="E28" i="24" s="1"/>
  <c r="D31" i="4"/>
  <c r="E36" i="4"/>
  <c r="E37" i="24" s="1"/>
  <c r="D40" i="4"/>
  <c r="F7" i="4" l="1"/>
  <c r="H7" i="4" s="1"/>
  <c r="I40" i="4"/>
  <c r="F40" i="4"/>
  <c r="I13" i="4"/>
  <c r="F13" i="4"/>
  <c r="I18" i="4"/>
  <c r="F18" i="4"/>
  <c r="I27" i="4"/>
  <c r="F27" i="4"/>
  <c r="I36" i="4"/>
  <c r="F36" i="4"/>
  <c r="F8" i="4"/>
  <c r="I8" i="4"/>
  <c r="I17" i="4"/>
  <c r="F17" i="4"/>
  <c r="I26" i="4"/>
  <c r="F26" i="4"/>
  <c r="I35" i="4"/>
  <c r="F35" i="4"/>
  <c r="I22" i="4"/>
  <c r="F22" i="4"/>
  <c r="I24" i="4"/>
  <c r="F24" i="4"/>
  <c r="I33" i="4"/>
  <c r="F33" i="4"/>
  <c r="I42" i="4"/>
  <c r="F42" i="4"/>
  <c r="F14" i="4"/>
  <c r="I14" i="4"/>
  <c r="F23" i="4"/>
  <c r="I23" i="4"/>
  <c r="F32" i="4"/>
  <c r="I32" i="4"/>
  <c r="I31" i="4"/>
  <c r="F31" i="4"/>
  <c r="I12" i="4"/>
  <c r="F12" i="4"/>
  <c r="I21" i="4"/>
  <c r="F21" i="4"/>
  <c r="I30" i="4"/>
  <c r="F30" i="4"/>
  <c r="I39" i="4"/>
  <c r="F39" i="4"/>
  <c r="I11" i="4"/>
  <c r="F11" i="4"/>
  <c r="I20" i="4"/>
  <c r="F20" i="4"/>
  <c r="I29" i="4"/>
  <c r="F29" i="4"/>
  <c r="I38" i="4"/>
  <c r="F38" i="4"/>
  <c r="I19" i="4"/>
  <c r="F19" i="4"/>
  <c r="I25" i="4"/>
  <c r="F25" i="4"/>
  <c r="I9" i="4"/>
  <c r="F9" i="4"/>
  <c r="I28" i="4"/>
  <c r="F28" i="4"/>
  <c r="I34" i="4"/>
  <c r="F34" i="4"/>
  <c r="I15" i="4"/>
  <c r="F15" i="4"/>
  <c r="F41" i="4"/>
  <c r="I41" i="4"/>
  <c r="I37" i="4"/>
  <c r="F37" i="4"/>
  <c r="I10" i="4"/>
  <c r="F10" i="4"/>
  <c r="I16" i="4"/>
  <c r="F16" i="4"/>
  <c r="G7" i="4" l="1"/>
  <c r="H16" i="4"/>
  <c r="G16" i="4"/>
  <c r="H28" i="4"/>
  <c r="G28" i="4"/>
  <c r="H19" i="4"/>
  <c r="G19" i="4"/>
  <c r="G29" i="4"/>
  <c r="H29" i="4"/>
  <c r="G39" i="4"/>
  <c r="H39" i="4"/>
  <c r="G12" i="4"/>
  <c r="H12" i="4"/>
  <c r="G14" i="4"/>
  <c r="H14" i="4"/>
  <c r="G33" i="4"/>
  <c r="H33" i="4"/>
  <c r="G35" i="4"/>
  <c r="H35" i="4"/>
  <c r="H37" i="4"/>
  <c r="G37" i="4"/>
  <c r="G41" i="4"/>
  <c r="H41" i="4"/>
  <c r="H34" i="4"/>
  <c r="G34" i="4"/>
  <c r="H25" i="4"/>
  <c r="G25" i="4"/>
  <c r="G38" i="4"/>
  <c r="H38" i="4"/>
  <c r="G11" i="4"/>
  <c r="H11" i="4"/>
  <c r="G21" i="4"/>
  <c r="H21" i="4"/>
  <c r="G23" i="4"/>
  <c r="H23" i="4"/>
  <c r="G42" i="4"/>
  <c r="H42" i="4"/>
  <c r="H22" i="4"/>
  <c r="G22" i="4"/>
  <c r="G17" i="4"/>
  <c r="H17" i="4"/>
  <c r="G8" i="4"/>
  <c r="H8" i="4"/>
  <c r="G27" i="4"/>
  <c r="H27" i="4"/>
  <c r="H40" i="4"/>
  <c r="G40" i="4"/>
  <c r="G18" i="4"/>
  <c r="H18" i="4"/>
  <c r="H10" i="4"/>
  <c r="G10" i="4"/>
  <c r="G15" i="4"/>
  <c r="H15" i="4"/>
  <c r="G9" i="4"/>
  <c r="H9" i="4"/>
  <c r="G20" i="4"/>
  <c r="H20" i="4"/>
  <c r="G30" i="4"/>
  <c r="H30" i="4"/>
  <c r="H31" i="4"/>
  <c r="G31" i="4"/>
  <c r="G32" i="4"/>
  <c r="H32" i="4"/>
  <c r="G24" i="4"/>
  <c r="H24" i="4"/>
  <c r="G26" i="4"/>
  <c r="H26" i="4"/>
  <c r="G36" i="4"/>
  <c r="H36" i="4"/>
  <c r="H13" i="4"/>
  <c r="G13" i="4"/>
  <c r="E41" i="3"/>
  <c r="D42" i="2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39" i="3"/>
  <c r="D40" i="24" s="1"/>
  <c r="I1" i="1"/>
  <c r="E17" i="1" s="1"/>
  <c r="C18" i="24" s="1"/>
  <c r="D27" i="3" l="1"/>
  <c r="F27" i="3" s="1"/>
  <c r="E22" i="1"/>
  <c r="C23" i="24" s="1"/>
  <c r="D7" i="1"/>
  <c r="D10" i="3"/>
  <c r="F10" i="3" s="1"/>
  <c r="D21" i="3"/>
  <c r="I21" i="3" s="1"/>
  <c r="D37" i="3"/>
  <c r="F37" i="3" s="1"/>
  <c r="H37" i="3" s="1"/>
  <c r="E17" i="3"/>
  <c r="D18" i="24" s="1"/>
  <c r="E30" i="3"/>
  <c r="D31" i="24" s="1"/>
  <c r="E14" i="3"/>
  <c r="D15" i="24" s="1"/>
  <c r="E24" i="3"/>
  <c r="D25" i="24" s="1"/>
  <c r="D34" i="3"/>
  <c r="F34" i="3" s="1"/>
  <c r="H34" i="3" s="1"/>
  <c r="D12" i="3"/>
  <c r="F12" i="3" s="1"/>
  <c r="D18" i="3"/>
  <c r="F18" i="3" s="1"/>
  <c r="E21" i="3"/>
  <c r="D22" i="24" s="1"/>
  <c r="D25" i="3"/>
  <c r="F25" i="3" s="1"/>
  <c r="G25" i="3" s="1"/>
  <c r="D28" i="3"/>
  <c r="F28" i="3" s="1"/>
  <c r="G28" i="3" s="1"/>
  <c r="E32" i="3"/>
  <c r="D33" i="24" s="1"/>
  <c r="E35" i="3"/>
  <c r="D36" i="24" s="1"/>
  <c r="D39" i="3"/>
  <c r="I39" i="3" s="1"/>
  <c r="E42" i="3"/>
  <c r="D43" i="24" s="1"/>
  <c r="E8" i="3"/>
  <c r="D9" i="24" s="1"/>
  <c r="E15" i="3"/>
  <c r="D16" i="24" s="1"/>
  <c r="D7" i="3"/>
  <c r="F7" i="3" s="1"/>
  <c r="H7" i="3" s="1"/>
  <c r="D9" i="3"/>
  <c r="F9" i="3" s="1"/>
  <c r="E12" i="3"/>
  <c r="D13" i="24" s="1"/>
  <c r="D16" i="3"/>
  <c r="F16" i="3" s="1"/>
  <c r="G16" i="3" s="1"/>
  <c r="D19" i="3"/>
  <c r="F19" i="3" s="1"/>
  <c r="H19" i="3" s="1"/>
  <c r="E23" i="3"/>
  <c r="D24" i="24" s="1"/>
  <c r="E26" i="3"/>
  <c r="D27" i="24" s="1"/>
  <c r="D30" i="3"/>
  <c r="I30" i="3" s="1"/>
  <c r="E33" i="3"/>
  <c r="D34" i="24" s="1"/>
  <c r="D36" i="3"/>
  <c r="F36" i="3" s="1"/>
  <c r="H10" i="3"/>
  <c r="G10" i="3"/>
  <c r="H28" i="3"/>
  <c r="D41" i="3"/>
  <c r="E40" i="3"/>
  <c r="D41" i="24" s="1"/>
  <c r="D38" i="3"/>
  <c r="E37" i="3"/>
  <c r="D38" i="24" s="1"/>
  <c r="D35" i="3"/>
  <c r="E34" i="3"/>
  <c r="D35" i="24" s="1"/>
  <c r="D32" i="3"/>
  <c r="E31" i="3"/>
  <c r="D32" i="24" s="1"/>
  <c r="D29" i="3"/>
  <c r="E28" i="3"/>
  <c r="D29" i="24" s="1"/>
  <c r="D26" i="3"/>
  <c r="E25" i="3"/>
  <c r="D26" i="24" s="1"/>
  <c r="D23" i="3"/>
  <c r="E22" i="3"/>
  <c r="D23" i="24" s="1"/>
  <c r="D20" i="3"/>
  <c r="E19" i="3"/>
  <c r="D20" i="24" s="1"/>
  <c r="D17" i="3"/>
  <c r="E16" i="3"/>
  <c r="D17" i="24" s="1"/>
  <c r="D14" i="3"/>
  <c r="E13" i="3"/>
  <c r="D14" i="24" s="1"/>
  <c r="D11" i="3"/>
  <c r="E10" i="3"/>
  <c r="D11" i="24" s="1"/>
  <c r="D8" i="3"/>
  <c r="E7" i="3"/>
  <c r="D8" i="24" s="1"/>
  <c r="E9" i="3"/>
  <c r="D10" i="24" s="1"/>
  <c r="E11" i="3"/>
  <c r="D12" i="24" s="1"/>
  <c r="D13" i="3"/>
  <c r="D15" i="3"/>
  <c r="E18" i="3"/>
  <c r="D19" i="24" s="1"/>
  <c r="E20" i="3"/>
  <c r="D21" i="24" s="1"/>
  <c r="D22" i="3"/>
  <c r="D24" i="3"/>
  <c r="E27" i="3"/>
  <c r="D28" i="24" s="1"/>
  <c r="E29" i="3"/>
  <c r="D30" i="24" s="1"/>
  <c r="D31" i="3"/>
  <c r="D33" i="3"/>
  <c r="E36" i="3"/>
  <c r="D37" i="24" s="1"/>
  <c r="E38" i="3"/>
  <c r="D39" i="24" s="1"/>
  <c r="D40" i="3"/>
  <c r="D42" i="3"/>
  <c r="I27" i="3" l="1"/>
  <c r="G37" i="3"/>
  <c r="I10" i="3"/>
  <c r="I36" i="3"/>
  <c r="F39" i="3"/>
  <c r="I34" i="3"/>
  <c r="F30" i="3"/>
  <c r="H30" i="3" s="1"/>
  <c r="F21" i="3"/>
  <c r="H21" i="3" s="1"/>
  <c r="G34" i="3"/>
  <c r="I18" i="3"/>
  <c r="I12" i="3"/>
  <c r="I25" i="3"/>
  <c r="I9" i="3"/>
  <c r="I37" i="3"/>
  <c r="H25" i="3"/>
  <c r="G19" i="3"/>
  <c r="I19" i="3"/>
  <c r="I28" i="3"/>
  <c r="H16" i="3"/>
  <c r="I16" i="3"/>
  <c r="I7" i="3"/>
  <c r="G7" i="3"/>
  <c r="I31" i="3"/>
  <c r="F31" i="3"/>
  <c r="I24" i="3"/>
  <c r="F24" i="3"/>
  <c r="F8" i="3"/>
  <c r="I8" i="3"/>
  <c r="F17" i="3"/>
  <c r="I17" i="3"/>
  <c r="F26" i="3"/>
  <c r="I26" i="3"/>
  <c r="F35" i="3"/>
  <c r="I35" i="3"/>
  <c r="I42" i="3"/>
  <c r="F42" i="3"/>
  <c r="I22" i="3"/>
  <c r="F22" i="3"/>
  <c r="I15" i="3"/>
  <c r="F15" i="3"/>
  <c r="F14" i="3"/>
  <c r="I14" i="3"/>
  <c r="F23" i="3"/>
  <c r="I23" i="3"/>
  <c r="F32" i="3"/>
  <c r="I32" i="3"/>
  <c r="F41" i="3"/>
  <c r="I41" i="3"/>
  <c r="I40" i="3"/>
  <c r="F40" i="3"/>
  <c r="I33" i="3"/>
  <c r="F33" i="3"/>
  <c r="I13" i="3"/>
  <c r="F13" i="3"/>
  <c r="I11" i="3"/>
  <c r="F11" i="3"/>
  <c r="I20" i="3"/>
  <c r="F20" i="3"/>
  <c r="I29" i="3"/>
  <c r="F29" i="3"/>
  <c r="I38" i="3"/>
  <c r="F38" i="3"/>
  <c r="H36" i="3"/>
  <c r="G36" i="3"/>
  <c r="H27" i="3"/>
  <c r="G27" i="3"/>
  <c r="H18" i="3"/>
  <c r="G18" i="3"/>
  <c r="H9" i="3"/>
  <c r="G9" i="3"/>
  <c r="G39" i="3"/>
  <c r="H39" i="3"/>
  <c r="G12" i="3"/>
  <c r="H12" i="3"/>
  <c r="G30" i="3" l="1"/>
  <c r="G21" i="3"/>
  <c r="G20" i="3"/>
  <c r="H20" i="3"/>
  <c r="H33" i="3"/>
  <c r="G33" i="3"/>
  <c r="G23" i="3"/>
  <c r="H23" i="3"/>
  <c r="H15" i="3"/>
  <c r="G15" i="3"/>
  <c r="G26" i="3"/>
  <c r="H26" i="3"/>
  <c r="G29" i="3"/>
  <c r="H29" i="3"/>
  <c r="H13" i="3"/>
  <c r="G13" i="3"/>
  <c r="G32" i="3"/>
  <c r="H32" i="3"/>
  <c r="H42" i="3"/>
  <c r="G42" i="3"/>
  <c r="G35" i="3"/>
  <c r="H35" i="3"/>
  <c r="G8" i="3"/>
  <c r="H8" i="3"/>
  <c r="H31" i="3"/>
  <c r="G31" i="3"/>
  <c r="G38" i="3"/>
  <c r="H38" i="3"/>
  <c r="G11" i="3"/>
  <c r="H11" i="3"/>
  <c r="H40" i="3"/>
  <c r="G40" i="3"/>
  <c r="G41" i="3"/>
  <c r="H41" i="3"/>
  <c r="G14" i="3"/>
  <c r="H14" i="3"/>
  <c r="H22" i="3"/>
  <c r="G22" i="3"/>
  <c r="G17" i="3"/>
  <c r="H17" i="3"/>
  <c r="H24" i="3"/>
  <c r="G24" i="3"/>
  <c r="E42" i="1" l="1"/>
  <c r="C43" i="24" s="1"/>
  <c r="D42" i="1"/>
  <c r="I42" i="1" s="1"/>
  <c r="E41" i="1"/>
  <c r="C42" i="24" s="1"/>
  <c r="D41" i="1"/>
  <c r="I41" i="1" s="1"/>
  <c r="E40" i="1"/>
  <c r="C41" i="24" s="1"/>
  <c r="D40" i="1"/>
  <c r="I40" i="1" s="1"/>
  <c r="E39" i="1"/>
  <c r="C40" i="24" s="1"/>
  <c r="D39" i="1"/>
  <c r="I39" i="1" s="1"/>
  <c r="E38" i="1"/>
  <c r="C39" i="24" s="1"/>
  <c r="D38" i="1"/>
  <c r="I38" i="1" s="1"/>
  <c r="E37" i="1"/>
  <c r="C38" i="24" s="1"/>
  <c r="D37" i="1"/>
  <c r="I37" i="1" s="1"/>
  <c r="E36" i="1"/>
  <c r="C37" i="24" s="1"/>
  <c r="D36" i="1"/>
  <c r="I36" i="1" s="1"/>
  <c r="E35" i="1"/>
  <c r="C36" i="24" s="1"/>
  <c r="D35" i="1"/>
  <c r="I35" i="1" s="1"/>
  <c r="E34" i="1"/>
  <c r="C35" i="24" s="1"/>
  <c r="D34" i="1"/>
  <c r="I34" i="1" s="1"/>
  <c r="E33" i="1"/>
  <c r="C34" i="24" s="1"/>
  <c r="D33" i="1"/>
  <c r="I33" i="1" s="1"/>
  <c r="E32" i="1"/>
  <c r="C33" i="24" s="1"/>
  <c r="D32" i="1"/>
  <c r="I32" i="1" s="1"/>
  <c r="E31" i="1"/>
  <c r="C32" i="24" s="1"/>
  <c r="D31" i="1"/>
  <c r="I31" i="1" s="1"/>
  <c r="E30" i="1"/>
  <c r="C31" i="24" s="1"/>
  <c r="D30" i="1"/>
  <c r="I30" i="1" s="1"/>
  <c r="E29" i="1"/>
  <c r="C30" i="24" s="1"/>
  <c r="D29" i="1"/>
  <c r="I29" i="1" s="1"/>
  <c r="E28" i="1"/>
  <c r="C29" i="24" s="1"/>
  <c r="D28" i="1"/>
  <c r="I28" i="1" s="1"/>
  <c r="E27" i="1"/>
  <c r="C28" i="24" s="1"/>
  <c r="D27" i="1"/>
  <c r="I27" i="1" s="1"/>
  <c r="E26" i="1"/>
  <c r="C27" i="24" s="1"/>
  <c r="D26" i="1"/>
  <c r="I26" i="1" s="1"/>
  <c r="E25" i="1"/>
  <c r="C26" i="24" s="1"/>
  <c r="D25" i="1"/>
  <c r="I25" i="1" s="1"/>
  <c r="E24" i="1"/>
  <c r="C25" i="24" s="1"/>
  <c r="D24" i="1"/>
  <c r="F24" i="1" s="1"/>
  <c r="G24" i="1" s="1"/>
  <c r="E23" i="1"/>
  <c r="C24" i="24" s="1"/>
  <c r="D23" i="1"/>
  <c r="I23" i="1" s="1"/>
  <c r="D22" i="1"/>
  <c r="I22" i="1" s="1"/>
  <c r="E21" i="1"/>
  <c r="C22" i="24" s="1"/>
  <c r="D21" i="1"/>
  <c r="F21" i="1" s="1"/>
  <c r="E20" i="1"/>
  <c r="C21" i="24" s="1"/>
  <c r="D20" i="1"/>
  <c r="I20" i="1" s="1"/>
  <c r="E19" i="1"/>
  <c r="C20" i="24" s="1"/>
  <c r="D19" i="1"/>
  <c r="I19" i="1" s="1"/>
  <c r="E18" i="1"/>
  <c r="C19" i="24" s="1"/>
  <c r="D18" i="1"/>
  <c r="I18" i="1" s="1"/>
  <c r="D17" i="1"/>
  <c r="F17" i="1" s="1"/>
  <c r="G17" i="1" s="1"/>
  <c r="E16" i="1"/>
  <c r="C17" i="24" s="1"/>
  <c r="D16" i="1"/>
  <c r="I16" i="1" s="1"/>
  <c r="E15" i="1"/>
  <c r="C16" i="24" s="1"/>
  <c r="D15" i="1"/>
  <c r="F15" i="1" s="1"/>
  <c r="G15" i="1" s="1"/>
  <c r="E14" i="1"/>
  <c r="C15" i="24" s="1"/>
  <c r="D14" i="1"/>
  <c r="I14" i="1" s="1"/>
  <c r="E13" i="1"/>
  <c r="C14" i="24" s="1"/>
  <c r="D13" i="1"/>
  <c r="I13" i="1" s="1"/>
  <c r="E12" i="1"/>
  <c r="C13" i="24" s="1"/>
  <c r="D12" i="1"/>
  <c r="F12" i="1" s="1"/>
  <c r="E11" i="1"/>
  <c r="C12" i="24" s="1"/>
  <c r="D11" i="1"/>
  <c r="I11" i="1" s="1"/>
  <c r="E10" i="1"/>
  <c r="C11" i="24" s="1"/>
  <c r="D10" i="1"/>
  <c r="E9" i="1"/>
  <c r="C10" i="24" s="1"/>
  <c r="D9" i="1"/>
  <c r="I9" i="1" s="1"/>
  <c r="E8" i="1"/>
  <c r="C9" i="24" s="1"/>
  <c r="D8" i="1"/>
  <c r="F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7" i="1"/>
  <c r="C8" i="24" s="1"/>
  <c r="F29" i="1" l="1"/>
  <c r="G29" i="1" s="1"/>
  <c r="F36" i="1"/>
  <c r="G36" i="1" s="1"/>
  <c r="I15" i="1"/>
  <c r="I24" i="1"/>
  <c r="F11" i="1"/>
  <c r="H11" i="1" s="1"/>
  <c r="F20" i="1"/>
  <c r="G20" i="1" s="1"/>
  <c r="F27" i="1"/>
  <c r="G27" i="1" s="1"/>
  <c r="F32" i="1"/>
  <c r="G32" i="1" s="1"/>
  <c r="F33" i="1"/>
  <c r="G33" i="1" s="1"/>
  <c r="F9" i="1"/>
  <c r="G9" i="1" s="1"/>
  <c r="F14" i="1"/>
  <c r="H14" i="1" s="1"/>
  <c r="I17" i="1"/>
  <c r="F18" i="1"/>
  <c r="G18" i="1" s="1"/>
  <c r="F23" i="1"/>
  <c r="G23" i="1" s="1"/>
  <c r="F38" i="1"/>
  <c r="G38" i="1" s="1"/>
  <c r="G12" i="1"/>
  <c r="H12" i="1"/>
  <c r="G21" i="1"/>
  <c r="H21" i="1"/>
  <c r="I8" i="1"/>
  <c r="I12" i="1"/>
  <c r="I21" i="1"/>
  <c r="H15" i="1"/>
  <c r="H24" i="1"/>
  <c r="F26" i="1"/>
  <c r="G26" i="1" s="1"/>
  <c r="F30" i="1"/>
  <c r="F35" i="1"/>
  <c r="G35" i="1" s="1"/>
  <c r="F39" i="1"/>
  <c r="F41" i="1"/>
  <c r="G41" i="1" s="1"/>
  <c r="I7" i="1"/>
  <c r="F7" i="1"/>
  <c r="H8" i="1"/>
  <c r="G8" i="1"/>
  <c r="I10" i="1"/>
  <c r="F10" i="1"/>
  <c r="F13" i="1"/>
  <c r="F16" i="1"/>
  <c r="H17" i="1"/>
  <c r="F19" i="1"/>
  <c r="F22" i="1"/>
  <c r="F25" i="1"/>
  <c r="F28" i="1"/>
  <c r="F31" i="1"/>
  <c r="F34" i="1"/>
  <c r="F37" i="1"/>
  <c r="H38" i="1"/>
  <c r="F40" i="1"/>
  <c r="F42" i="1"/>
  <c r="H29" i="1" l="1"/>
  <c r="H18" i="1"/>
  <c r="H32" i="1"/>
  <c r="H23" i="1"/>
  <c r="H36" i="1"/>
  <c r="H33" i="1"/>
  <c r="H20" i="1"/>
  <c r="H27" i="1"/>
  <c r="H35" i="1"/>
  <c r="H26" i="1"/>
  <c r="G11" i="1"/>
  <c r="H41" i="1"/>
  <c r="G14" i="1"/>
  <c r="H9" i="1"/>
  <c r="G39" i="1"/>
  <c r="H39" i="1"/>
  <c r="G30" i="1"/>
  <c r="H30" i="1"/>
  <c r="H40" i="1"/>
  <c r="G40" i="1"/>
  <c r="H31" i="1"/>
  <c r="G31" i="1"/>
  <c r="H22" i="1"/>
  <c r="G22" i="1"/>
  <c r="H7" i="1"/>
  <c r="G7" i="1"/>
  <c r="G42" i="1"/>
  <c r="H42" i="1"/>
  <c r="H34" i="1"/>
  <c r="G34" i="1"/>
  <c r="H25" i="1"/>
  <c r="G25" i="1"/>
  <c r="H16" i="1"/>
  <c r="G16" i="1"/>
  <c r="H37" i="1"/>
  <c r="G37" i="1"/>
  <c r="H28" i="1"/>
  <c r="G28" i="1"/>
  <c r="H19" i="1"/>
  <c r="G19" i="1"/>
  <c r="G13" i="1"/>
  <c r="H13" i="1"/>
  <c r="H10" i="1"/>
  <c r="G10" i="1"/>
</calcChain>
</file>

<file path=xl/sharedStrings.xml><?xml version="1.0" encoding="utf-8"?>
<sst xmlns="http://schemas.openxmlformats.org/spreadsheetml/2006/main" count="605" uniqueCount="215">
  <si>
    <t>B2A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</si>
  <si>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</si>
  <si>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</si>
  <si>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</si>
  <si>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</si>
  <si>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</si>
  <si>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</si>
  <si>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</si>
  <si>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</si>
  <si>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</si>
  <si>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</si>
  <si>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</si>
  <si>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</si>
  <si>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</si>
  <si>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</si>
  <si>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Verzorgend personeel</t>
  </si>
  <si>
    <t>B2B</t>
  </si>
  <si>
    <t xml:space="preserve">Begeleidend en verzorgend personeel klasse 2B </t>
  </si>
  <si>
    <t>Begeleidend en verzorgend personeel klasse 2A</t>
  </si>
  <si>
    <t>Opvoedend personeel klasse 1</t>
  </si>
  <si>
    <t>Hoofdopvoeder</t>
  </si>
  <si>
    <t>Ondersteunend kaderpersoneel</t>
  </si>
  <si>
    <t>MV1</t>
  </si>
  <si>
    <t>L1</t>
  </si>
  <si>
    <t>K5</t>
  </si>
  <si>
    <t>Onderdirecteur</t>
  </si>
  <si>
    <t>K3</t>
  </si>
  <si>
    <t>Directeur 30-59 bedden</t>
  </si>
  <si>
    <t>K2</t>
  </si>
  <si>
    <t>Directeur 60-89 bedden</t>
  </si>
  <si>
    <t>K1</t>
  </si>
  <si>
    <t>G1</t>
  </si>
  <si>
    <t>Geneesheer omnipracticus</t>
  </si>
  <si>
    <t>GS</t>
  </si>
  <si>
    <t>Geneesheer specialist</t>
  </si>
  <si>
    <t>B1C</t>
  </si>
  <si>
    <t>B1B</t>
  </si>
  <si>
    <t>B1A</t>
  </si>
  <si>
    <t>B1A BIS</t>
  </si>
  <si>
    <t>Directeur +90 bedden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</si>
  <si>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</si>
  <si>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</si>
  <si>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</si>
  <si>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</si>
  <si>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</si>
  <si>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</si>
  <si>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</si>
  <si>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</si>
  <si>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</si>
  <si>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BEGELEIDEND EN VERZORGEND PERSONEEL KLASSE 2B</t>
  </si>
  <si>
    <t>BEGELEIDEND EN VERZORGEND PERSONEEL KLASSE 2A</t>
  </si>
  <si>
    <t>OPVOEDEND PERSONEEL KLASSE 1</t>
  </si>
  <si>
    <t>HOOFDOPVOEDER</t>
  </si>
  <si>
    <t>ONDERSTEUNEND KADERPERSONEEL</t>
  </si>
  <si>
    <t>VERZORGEND PERSONEEL</t>
  </si>
  <si>
    <t>ONDERDIRECTEUR</t>
  </si>
  <si>
    <t>DIRECTEUR 30-59 BEDDEN</t>
  </si>
  <si>
    <t>DIRECTEUR 60-89 bedden</t>
  </si>
  <si>
    <t>DIRECTEUR +90 bedden</t>
  </si>
  <si>
    <t>GENEESHEER OMNIPRACTICUS</t>
  </si>
  <si>
    <t>GENEESHEER SPECIALIST</t>
  </si>
  <si>
    <t>GEWAARBORGD  INKOMEN</t>
  </si>
  <si>
    <t>OVERZICHT BAREMA'S P.C. 319.01</t>
  </si>
  <si>
    <t>DATUM</t>
  </si>
  <si>
    <t>Sociaal, paramedisch en therapeutisch personeel</t>
  </si>
  <si>
    <t>SOCIAAL, PARAMEDISCH &amp; THERAPEUTISCH PERSONEEL</t>
  </si>
  <si>
    <t>Licentiaten / masters</t>
  </si>
  <si>
    <t>LICENTIATEN / MASTERS</t>
  </si>
  <si>
    <t>Chauffeur loon ten laste van vervoer gehandicapten</t>
  </si>
  <si>
    <t>Technicus - knuts. apparatuur</t>
  </si>
  <si>
    <t>Kopiist - A3</t>
  </si>
  <si>
    <t>Helper in klin. labo.</t>
  </si>
  <si>
    <t>Electronica - technicus A2</t>
  </si>
  <si>
    <t>Kopiist A2</t>
  </si>
  <si>
    <t>Opsteller</t>
  </si>
  <si>
    <t>020</t>
  </si>
  <si>
    <t>Technicus - electronica A3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</si>
  <si>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</si>
  <si>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</si>
  <si>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</si>
  <si>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</si>
  <si>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</si>
  <si>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</si>
  <si>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</si>
  <si>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</si>
  <si>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Bachelor</t>
  </si>
  <si>
    <t>Diensthoofd maatschappelijk werker</t>
  </si>
  <si>
    <t>Diensthoofd paramedische dienst</t>
  </si>
  <si>
    <t>Ondersteunend kader</t>
  </si>
  <si>
    <t>Tussenkaderfunctie</t>
  </si>
  <si>
    <t>Verantwoordelijke ambulante dienst</t>
  </si>
  <si>
    <t>Coördinator paramedische dienst</t>
  </si>
  <si>
    <t>Kinesitherapeut/bachelor</t>
  </si>
  <si>
    <t>Logopedist</t>
  </si>
  <si>
    <t>Assistent/bachelor in de psychologie</t>
  </si>
  <si>
    <t>Orthoptist</t>
  </si>
  <si>
    <t>Sociaal verpleegster</t>
  </si>
  <si>
    <t>Trajectbegeleider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</si>
  <si>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</si>
  <si>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</si>
  <si>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</si>
  <si>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</si>
  <si>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</si>
  <si>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</si>
  <si>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</si>
  <si>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</si>
  <si>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>Sociaal readaptatiewerker</t>
  </si>
  <si>
    <t xml:space="preserve">Tandarts </t>
  </si>
  <si>
    <t>Licentiaat/master in de kinesitherapie</t>
  </si>
  <si>
    <t>Licentiaat/master in de psychologie</t>
  </si>
  <si>
    <t>Licentiaat/master in de orthopedagogie</t>
  </si>
  <si>
    <t>Licentiaat/master in de pedagogie</t>
  </si>
  <si>
    <t>Licentiaat/master in de criminologie</t>
  </si>
  <si>
    <t>030</t>
  </si>
  <si>
    <t>Directeur 13-29 bedden</t>
  </si>
  <si>
    <t>050</t>
  </si>
  <si>
    <t>Directeur 6-12 bedden</t>
  </si>
  <si>
    <t>055</t>
  </si>
  <si>
    <t>Verantwoordelijke of directeur diensten plaatsing in gezinnen</t>
  </si>
  <si>
    <t>060</t>
  </si>
  <si>
    <t>Verantwoordelijke Ambulante dienst</t>
  </si>
  <si>
    <t>Directiemedewerker</t>
  </si>
  <si>
    <t>031</t>
  </si>
  <si>
    <t>032</t>
  </si>
  <si>
    <t>033</t>
  </si>
  <si>
    <t>070</t>
  </si>
  <si>
    <t>080</t>
  </si>
  <si>
    <t>BASIS</t>
  </si>
  <si>
    <t>INDEXERING</t>
  </si>
  <si>
    <t>VERGOEDING VAKANTIEVERBLIJVEN</t>
  </si>
  <si>
    <t>KOK</t>
  </si>
  <si>
    <t>chauffeur loon ten laste van vervoer PMH</t>
  </si>
  <si>
    <t>Chauffeur loon ten laste van vervoer PMH</t>
  </si>
  <si>
    <t>Chauffeur loon ten laste van vervoer pmh</t>
  </si>
  <si>
    <t xml:space="preserve">Licentiaat/master </t>
  </si>
  <si>
    <t>SUP</t>
  </si>
  <si>
    <t>Supplementen</t>
  </si>
  <si>
    <t xml:space="preserve">INDEX:  </t>
  </si>
  <si>
    <t>Barema 1</t>
  </si>
  <si>
    <t>Barema 2</t>
  </si>
  <si>
    <t>Barema 3</t>
  </si>
  <si>
    <t>Barema 4</t>
  </si>
  <si>
    <t>Barema 5</t>
  </si>
  <si>
    <t>Barema 6</t>
  </si>
  <si>
    <t>Barema 7</t>
  </si>
  <si>
    <t>Barema 8</t>
  </si>
  <si>
    <t>Barema 9</t>
  </si>
  <si>
    <t>Barema 10</t>
  </si>
  <si>
    <t>Barema 11</t>
  </si>
  <si>
    <t>Barema 12</t>
  </si>
  <si>
    <t>Barema 13</t>
  </si>
  <si>
    <t>Barema 14</t>
  </si>
  <si>
    <t>Barema 15</t>
  </si>
  <si>
    <t>Barema 16</t>
  </si>
  <si>
    <t>Barema 17</t>
  </si>
  <si>
    <t>Barema 18</t>
  </si>
  <si>
    <t>Barema 19</t>
  </si>
  <si>
    <t>Barema 20</t>
  </si>
  <si>
    <t>coëfficiënt</t>
  </si>
  <si>
    <t>Omschrijving</t>
  </si>
  <si>
    <t>Fctcode</t>
  </si>
  <si>
    <t>Opmerking</t>
  </si>
  <si>
    <t>personeelsleden in dienst vóór 1/12/1991</t>
  </si>
  <si>
    <t>Bachelor in de gezinswetenschappen</t>
  </si>
  <si>
    <t>Master kiné</t>
  </si>
  <si>
    <t>Logistiek personeel onderhoud categorie II</t>
  </si>
  <si>
    <t>Logistiek personeel onderhoud categorie III</t>
  </si>
  <si>
    <t>Logistiek personeel onderhoud categorie IV</t>
  </si>
  <si>
    <t>Logistiek klasse 3</t>
  </si>
  <si>
    <t>Logistiek personeel onderhoud categorie V</t>
  </si>
  <si>
    <t>Administratief personeel boekhouder klasse II</t>
  </si>
  <si>
    <t>Begeleidend en verzorgend personeel klasse 2B</t>
  </si>
  <si>
    <t>Opvoeder-groepschef</t>
  </si>
  <si>
    <t>ANC</t>
  </si>
  <si>
    <t>bar1</t>
  </si>
  <si>
    <t>bar2</t>
  </si>
  <si>
    <t>bar3</t>
  </si>
  <si>
    <t>bar4</t>
  </si>
  <si>
    <t>bar5</t>
  </si>
  <si>
    <t>bar6</t>
  </si>
  <si>
    <t>bar7</t>
  </si>
  <si>
    <t>bar8</t>
  </si>
  <si>
    <t>bar9</t>
  </si>
  <si>
    <t>bar10</t>
  </si>
  <si>
    <t>bar11</t>
  </si>
  <si>
    <t>bar12</t>
  </si>
  <si>
    <t>bar13</t>
  </si>
  <si>
    <t>bar14</t>
  </si>
  <si>
    <t>bar15</t>
  </si>
  <si>
    <t>bar16</t>
  </si>
  <si>
    <t>bar17</t>
  </si>
  <si>
    <t>bar18</t>
  </si>
  <si>
    <t>bar19</t>
  </si>
  <si>
    <t>bar20</t>
  </si>
  <si>
    <t>B1ABIS</t>
  </si>
  <si>
    <t>MAANDLOON PER BAREMA</t>
  </si>
  <si>
    <t>OPVOEDER-GROEPSCHEF</t>
  </si>
  <si>
    <t>basis 1/01/2022</t>
  </si>
  <si>
    <t>FUNCTIECODES PER BAREMA</t>
  </si>
  <si>
    <t>functie
code</t>
  </si>
  <si>
    <t>barema
code</t>
  </si>
  <si>
    <t>Barema
nr</t>
  </si>
  <si>
    <t>omschrijving</t>
  </si>
  <si>
    <t>in dienst vóór 1/12/1991</t>
  </si>
  <si>
    <t>in dienst vanaf 1/11/93</t>
  </si>
  <si>
    <t>in dienst vóór 1/11/93</t>
  </si>
  <si>
    <t>in dienst vanaf 1/11/1993</t>
  </si>
  <si>
    <t xml:space="preserve"> in dienst vóór 1/12/1991</t>
  </si>
  <si>
    <t>ADMINISTRATIEF PERSONEEL KLASSE 2</t>
  </si>
  <si>
    <t>in dienst voor 1/11/1993</t>
  </si>
  <si>
    <t>personeelsleden in dienst vóór 1/11/1993</t>
  </si>
  <si>
    <t>nr barema</t>
  </si>
  <si>
    <t>code</t>
  </si>
  <si>
    <t>ptn</t>
  </si>
  <si>
    <t>Administratief personeel klasse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</si>
</sst>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"/>
    <numFmt numFmtId="165" formatCode="#,##0.0000"/>
    <numFmt numFmtId="166" formatCode="0.0000"/>
    <numFmt numFmtId="167" formatCode="d/mm/yy"/>
    <numFmt numFmtId="168" formatCode="[$-813]d\ mmmm\ yyyy;@"/>
  </numFmts>
  <fonts count="2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1"/>
      <name val="Trebuchet MS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2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64" fontId="8" fillId="0" borderId="6" xfId="0" applyNumberFormat="1" applyFont="1" applyBorder="1" applyAlignment="1">
      <alignment horizontal="centerContinuous"/>
    </xf>
    <xf numFmtId="164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6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19" fillId="0" borderId="0" xfId="0" applyFont="1"/>
    <xf numFmtId="0" fontId="3" fillId="0" borderId="12" xfId="0" applyFont="1" applyBorder="1"/>
    <xf numFmtId="0" fontId="17" fillId="2" borderId="12" xfId="0" applyFont="1" applyFill="1" applyBorder="1"/>
    <xf numFmtId="0" fontId="3" fillId="0" borderId="12" xfId="0" applyFont="1" applyBorder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66" fontId="10" fillId="3" borderId="0" xfId="0" applyNumberFormat="1" applyFont="1" applyFill="1"/>
    <xf numFmtId="0" fontId="18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166" fontId="3" fillId="0" borderId="0" xfId="1" applyNumberFormat="1" applyFont="1" applyFill="1"/>
    <xf numFmtId="0" fontId="15" fillId="4" borderId="12" xfId="0" applyFont="1" applyFill="1" applyBorder="1"/>
    <xf numFmtId="0" fontId="16" fillId="2" borderId="12" xfId="0" applyFont="1" applyFill="1" applyBorder="1"/>
    <xf numFmtId="1" fontId="2" fillId="2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/>
    <xf numFmtId="164" fontId="22" fillId="6" borderId="12" xfId="0" applyNumberFormat="1" applyFont="1" applyFill="1" applyBorder="1" applyAlignment="1">
      <alignment horizontal="center"/>
    </xf>
    <xf numFmtId="9" fontId="17" fillId="5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2" fillId="5" borderId="12" xfId="0" applyFont="1" applyFill="1" applyBorder="1"/>
    <xf numFmtId="0" fontId="17" fillId="5" borderId="12" xfId="0" applyFont="1" applyFill="1" applyBorder="1" applyAlignment="1">
      <alignment horizontal="center"/>
    </xf>
    <xf numFmtId="0" fontId="22" fillId="0" borderId="0" xfId="0" applyFont="1"/>
    <xf numFmtId="4" fontId="2" fillId="0" borderId="12" xfId="0" applyNumberFormat="1" applyFont="1" applyBorder="1"/>
    <xf numFmtId="9" fontId="3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5" fillId="5" borderId="12" xfId="0" applyNumberFormat="1" applyFon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7" fillId="0" borderId="12" xfId="0" applyFont="1" applyBorder="1"/>
    <xf numFmtId="49" fontId="22" fillId="6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2" xfId="0" applyFont="1" applyFill="1" applyBorder="1"/>
    <xf numFmtId="4" fontId="2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26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/>
    <xf numFmtId="0" fontId="24" fillId="2" borderId="12" xfId="0" applyFont="1" applyFill="1" applyBorder="1"/>
    <xf numFmtId="0" fontId="24" fillId="0" borderId="12" xfId="0" applyFont="1" applyBorder="1"/>
    <xf numFmtId="0" fontId="18" fillId="0" borderId="10" xfId="0" applyFont="1" applyBorder="1"/>
    <xf numFmtId="0" fontId="4" fillId="0" borderId="10" xfId="0" applyFont="1" applyBorder="1"/>
    <xf numFmtId="0" fontId="7" fillId="0" borderId="10" xfId="2" applyBorder="1"/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0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8" borderId="0" xfId="0" quotePrefix="1" applyNumberFormat="1" applyFont="1" applyFill="1" applyAlignment="1">
      <alignment horizontal="right"/>
    </xf>
    <xf numFmtId="166" fontId="10" fillId="8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8" fillId="0" borderId="12" xfId="0" applyFont="1" applyBorder="1"/>
    <xf numFmtId="0" fontId="2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1" xfId="0" applyFont="1" applyBorder="1" applyAlignment="1"/>
    <xf numFmtId="166" fontId="8" fillId="0" borderId="6" xfId="0" applyNumberFormat="1" applyFont="1" applyBorder="1" applyAlignment="1">
      <alignment horizontal="center"/>
    </xf>
    <xf numFmtId="168" fontId="3" fillId="7" borderId="0" xfId="0" applyNumberFormat="1" applyFont="1" applyFill="1" applyAlignment="1">
      <alignment horizontal="center"/>
    </xf>
  </cellXfs>
  <cellStyles count="4">
    <cellStyle name="Hyperlink" xfId="2" builtinId="8"/>
    <cellStyle name="Hyperlink 2" xf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showGridLines="0" tabSelected="1" zoomScaleNormal="100" workbookViewId="0">
      <selection activeCell="G12" sqref="G12"/>
    </sheetView>
  </sheetViews>
  <sheetFormatPr defaultColWidth="9.109375" defaultRowHeight="14.4" x14ac:dyDescent="0.3"/>
  <cols>
    <col min="1" max="1" width="5.77734375" style="24" customWidth="1"/>
    <col min="2" max="2" width="12.33203125" style="24" customWidth="1"/>
    <col min="3" max="3" width="13.44140625" style="24" bestFit="1" customWidth="1"/>
    <col min="4" max="4" width="41.88671875" style="24" bestFit="1" customWidth="1"/>
    <col min="5" max="16384" width="9.109375" style="24"/>
  </cols>
  <sheetData>
    <row r="1" spans="2:5" ht="9" customHeight="1" x14ac:dyDescent="0.3"/>
    <row r="2" spans="2:5" ht="21" customHeight="1" x14ac:dyDescent="0.45">
      <c r="B2" s="105" t="s">
        <v>62</v>
      </c>
      <c r="C2" s="105"/>
      <c r="D2" s="105"/>
    </row>
    <row r="3" spans="2:5" ht="7.8" customHeight="1" x14ac:dyDescent="0.3"/>
    <row r="4" spans="2:5" x14ac:dyDescent="0.3">
      <c r="B4" s="24" t="s">
        <v>63</v>
      </c>
      <c r="C4" s="101">
        <v>44593</v>
      </c>
    </row>
    <row r="5" spans="2:5" ht="8.4" customHeight="1" x14ac:dyDescent="0.3"/>
    <row r="6" spans="2:5" x14ac:dyDescent="0.3">
      <c r="B6" s="24" t="s">
        <v>43</v>
      </c>
      <c r="C6" s="102">
        <f>ROUND(1.02^1,4)</f>
        <v>1.02</v>
      </c>
    </row>
    <row r="8" spans="2:5" ht="16.2" customHeight="1" thickBot="1" x14ac:dyDescent="0.35">
      <c r="B8" s="99" t="s">
        <v>211</v>
      </c>
      <c r="C8" s="99" t="s">
        <v>212</v>
      </c>
      <c r="D8" s="99" t="s">
        <v>202</v>
      </c>
      <c r="E8" s="100" t="s">
        <v>213</v>
      </c>
    </row>
    <row r="9" spans="2:5" ht="16.2" customHeight="1" x14ac:dyDescent="0.3">
      <c r="B9" s="58" t="s">
        <v>138</v>
      </c>
      <c r="C9" s="24" t="s">
        <v>6</v>
      </c>
      <c r="D9" s="27" t="s">
        <v>7</v>
      </c>
      <c r="E9" s="95">
        <v>53.5</v>
      </c>
    </row>
    <row r="10" spans="2:5" ht="16.2" customHeight="1" x14ac:dyDescent="0.3">
      <c r="B10" s="58" t="s">
        <v>139</v>
      </c>
      <c r="C10" s="24" t="s">
        <v>8</v>
      </c>
      <c r="D10" s="27" t="s">
        <v>42</v>
      </c>
      <c r="E10" s="95">
        <v>56</v>
      </c>
    </row>
    <row r="11" spans="2:5" ht="16.2" customHeight="1" x14ac:dyDescent="0.3">
      <c r="B11" s="92" t="s">
        <v>140</v>
      </c>
      <c r="C11" s="93" t="s">
        <v>9</v>
      </c>
      <c r="D11" s="94" t="s">
        <v>10</v>
      </c>
      <c r="E11" s="96">
        <v>61</v>
      </c>
    </row>
    <row r="12" spans="2:5" ht="16.2" customHeight="1" x14ac:dyDescent="0.3">
      <c r="B12" s="58" t="s">
        <v>141</v>
      </c>
      <c r="C12" s="24" t="s">
        <v>13</v>
      </c>
      <c r="D12" s="27" t="s">
        <v>214</v>
      </c>
      <c r="E12" s="97">
        <v>61</v>
      </c>
    </row>
    <row r="13" spans="2:5" ht="16.2" customHeight="1" x14ac:dyDescent="0.3">
      <c r="B13" s="92" t="s">
        <v>142</v>
      </c>
      <c r="C13" s="93" t="s">
        <v>11</v>
      </c>
      <c r="D13" s="94" t="s">
        <v>12</v>
      </c>
      <c r="E13" s="98">
        <v>71</v>
      </c>
    </row>
    <row r="14" spans="2:5" ht="16.2" customHeight="1" x14ac:dyDescent="0.3">
      <c r="B14" s="58" t="s">
        <v>143</v>
      </c>
      <c r="C14" s="24" t="s">
        <v>16</v>
      </c>
      <c r="D14" s="27" t="s">
        <v>17</v>
      </c>
      <c r="E14" s="97">
        <v>61</v>
      </c>
    </row>
    <row r="15" spans="2:5" ht="16.2" customHeight="1" x14ac:dyDescent="0.3">
      <c r="B15" s="58" t="s">
        <v>144</v>
      </c>
      <c r="C15" s="24" t="s">
        <v>0</v>
      </c>
      <c r="D15" s="27" t="s">
        <v>18</v>
      </c>
      <c r="E15" s="97">
        <v>63.5</v>
      </c>
    </row>
    <row r="16" spans="2:5" ht="16.2" customHeight="1" x14ac:dyDescent="0.3">
      <c r="B16" s="58" t="s">
        <v>145</v>
      </c>
      <c r="C16" s="24" t="s">
        <v>35</v>
      </c>
      <c r="D16" s="27" t="s">
        <v>19</v>
      </c>
      <c r="E16" s="97">
        <v>71</v>
      </c>
    </row>
    <row r="17" spans="2:5" ht="16.2" customHeight="1" x14ac:dyDescent="0.3">
      <c r="B17" s="58" t="s">
        <v>146</v>
      </c>
      <c r="C17" s="24" t="s">
        <v>36</v>
      </c>
      <c r="D17" s="27" t="s">
        <v>20</v>
      </c>
      <c r="E17" s="97">
        <v>79</v>
      </c>
    </row>
    <row r="18" spans="2:5" ht="16.2" customHeight="1" x14ac:dyDescent="0.3">
      <c r="B18" s="58" t="s">
        <v>147</v>
      </c>
      <c r="C18" s="24" t="s">
        <v>37</v>
      </c>
      <c r="D18" s="27" t="s">
        <v>21</v>
      </c>
      <c r="E18" s="97">
        <v>89</v>
      </c>
    </row>
    <row r="19" spans="2:5" ht="16.2" customHeight="1" x14ac:dyDescent="0.3">
      <c r="B19" s="58" t="s">
        <v>148</v>
      </c>
      <c r="C19" s="24" t="s">
        <v>38</v>
      </c>
      <c r="D19" s="27" t="s">
        <v>172</v>
      </c>
      <c r="E19" s="33">
        <v>86</v>
      </c>
    </row>
    <row r="20" spans="2:5" ht="16.2" customHeight="1" x14ac:dyDescent="0.3">
      <c r="B20" s="58" t="s">
        <v>149</v>
      </c>
      <c r="C20" s="24" t="s">
        <v>14</v>
      </c>
      <c r="D20" s="27" t="s">
        <v>15</v>
      </c>
      <c r="E20" s="33">
        <v>67</v>
      </c>
    </row>
    <row r="21" spans="2:5" ht="16.2" customHeight="1" x14ac:dyDescent="0.3">
      <c r="B21" s="58" t="s">
        <v>150</v>
      </c>
      <c r="C21" s="24" t="s">
        <v>22</v>
      </c>
      <c r="D21" s="27" t="s">
        <v>64</v>
      </c>
      <c r="E21" s="33">
        <v>71</v>
      </c>
    </row>
    <row r="22" spans="2:5" ht="16.2" customHeight="1" x14ac:dyDescent="0.3">
      <c r="B22" s="92" t="s">
        <v>151</v>
      </c>
      <c r="C22" s="93" t="s">
        <v>23</v>
      </c>
      <c r="D22" s="94" t="s">
        <v>66</v>
      </c>
      <c r="E22" s="98">
        <v>90</v>
      </c>
    </row>
    <row r="23" spans="2:5" ht="16.2" customHeight="1" x14ac:dyDescent="0.3">
      <c r="B23" s="58" t="s">
        <v>152</v>
      </c>
      <c r="C23" s="24" t="s">
        <v>24</v>
      </c>
      <c r="D23" s="27" t="s">
        <v>25</v>
      </c>
      <c r="E23" s="97">
        <v>90</v>
      </c>
    </row>
    <row r="24" spans="2:5" ht="16.2" customHeight="1" x14ac:dyDescent="0.3">
      <c r="B24" s="58" t="s">
        <v>153</v>
      </c>
      <c r="C24" s="24" t="s">
        <v>26</v>
      </c>
      <c r="D24" s="27" t="s">
        <v>27</v>
      </c>
      <c r="E24" s="97">
        <v>93.5</v>
      </c>
    </row>
    <row r="25" spans="2:5" ht="16.2" customHeight="1" x14ac:dyDescent="0.3">
      <c r="B25" s="58" t="s">
        <v>154</v>
      </c>
      <c r="C25" s="24" t="s">
        <v>28</v>
      </c>
      <c r="D25" s="27" t="s">
        <v>29</v>
      </c>
      <c r="E25" s="97">
        <v>96.5</v>
      </c>
    </row>
    <row r="26" spans="2:5" ht="16.2" customHeight="1" x14ac:dyDescent="0.3">
      <c r="B26" s="58" t="s">
        <v>155</v>
      </c>
      <c r="C26" s="24" t="s">
        <v>30</v>
      </c>
      <c r="D26" s="27" t="s">
        <v>39</v>
      </c>
      <c r="E26" s="97">
        <v>100</v>
      </c>
    </row>
    <row r="27" spans="2:5" ht="16.2" customHeight="1" x14ac:dyDescent="0.3">
      <c r="B27" s="58" t="s">
        <v>156</v>
      </c>
      <c r="C27" s="24" t="s">
        <v>31</v>
      </c>
      <c r="D27" s="27" t="s">
        <v>32</v>
      </c>
      <c r="E27" s="97">
        <v>108</v>
      </c>
    </row>
    <row r="28" spans="2:5" ht="16.2" customHeight="1" x14ac:dyDescent="0.3">
      <c r="B28" s="92" t="s">
        <v>157</v>
      </c>
      <c r="C28" s="93" t="s">
        <v>33</v>
      </c>
      <c r="D28" s="94" t="s">
        <v>34</v>
      </c>
      <c r="E28" s="96">
        <v>143.5</v>
      </c>
    </row>
    <row r="29" spans="2:5" ht="16.2" customHeight="1" x14ac:dyDescent="0.3">
      <c r="C29" s="24" t="s">
        <v>40</v>
      </c>
      <c r="D29" s="27" t="s">
        <v>41</v>
      </c>
    </row>
    <row r="30" spans="2:5" ht="16.2" customHeight="1" x14ac:dyDescent="0.3">
      <c r="C30" s="24" t="s">
        <v>135</v>
      </c>
      <c r="D30" s="27" t="s">
        <v>136</v>
      </c>
    </row>
  </sheetData>
  <mergeCells count="1">
    <mergeCell ref="B2:D2"/>
  </mergeCells>
  <hyperlinks>
    <hyperlink ref="D9" location="'L4'!A1" display="Logistiek personeel klasse 4"/>
    <hyperlink ref="D10" location="'L3'!A1" display="Logistiek personeel klasse 3"/>
    <hyperlink ref="D11" location="'L2'!A1" display="Logistiek personeel klasse 2"/>
    <hyperlink ref="D12" location="'A2'!A1" display="Administratief + logistiek personeel klasse 2"/>
    <hyperlink ref="D13" location="'A1'!A1" display="Administratief + logistiek personeel klasse 1"/>
    <hyperlink ref="D14" location="B2B!A1" display="Begeleidend en verzorgend personeel klasse 2B "/>
    <hyperlink ref="D15" location="B2A!A1" display="Begeleidend en verzorgend personeel klasse 2A"/>
    <hyperlink ref="D16" location="B1C!A1" display="Opvoedend personeel klasse 1"/>
    <hyperlink ref="D17" location="B1B!A1" display="Hoofdopvoeder"/>
    <hyperlink ref="D18" location="B1A!A1" display="Ondersteunend kaderpersoneel"/>
    <hyperlink ref="D19" location="'B1A BIS'!A1" display="Opvoeder-groepschef-BIS"/>
    <hyperlink ref="D20" location="'MV2'!A1" display="Verzorgend personeel"/>
    <hyperlink ref="D21" location="'MV1'!A1" display="Sociaal paramedisch en therapeutisch personeel"/>
    <hyperlink ref="D22" location="'L1'!A1" display="Licentiaten"/>
    <hyperlink ref="D23" location="'K5'!A1" display="Onderdirecteur"/>
    <hyperlink ref="D24" location="'K3'!A1" display="Directeur 30-59 bedden"/>
    <hyperlink ref="D25" location="'K2'!A1" display="Directeur 60-89 bedden"/>
    <hyperlink ref="D26" location="'K1'!A1" display="Directeur +90 bedden"/>
    <hyperlink ref="D27" location="'G1'!A1" display="Geneesheer omnipracticus"/>
    <hyperlink ref="D28" location="GS!A1" display="Geneesheer specialist"/>
    <hyperlink ref="D29" location="GEW!A1" display="Gewaarborgd inkomen"/>
    <hyperlink ref="D30" location="SUP!A1" display="Supplemente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5546875" style="2" customWidth="1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9.77734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36</v>
      </c>
      <c r="C1" s="59" t="s">
        <v>52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320</v>
      </c>
      <c r="L5" s="63" t="s">
        <v>20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560</v>
      </c>
      <c r="L6" s="63" t="s">
        <v>86</v>
      </c>
      <c r="M6" s="2"/>
    </row>
    <row r="7" spans="2:13" x14ac:dyDescent="0.3">
      <c r="B7" s="8">
        <v>0</v>
      </c>
      <c r="C7" s="17">
        <v>33583.35</v>
      </c>
      <c r="D7" s="17">
        <f t="shared" ref="D7:D42" si="0">C7*$I$1</f>
        <v>34255.017</v>
      </c>
      <c r="E7" s="17">
        <f t="shared" ref="E7:E42" si="1">C7/12*$I$1</f>
        <v>2854.58475</v>
      </c>
      <c r="F7" s="18">
        <f t="shared" ref="F7:F42" si="2">D7/1976</f>
        <v>17.335534919028341</v>
      </c>
      <c r="G7" s="18">
        <f>F7/2</f>
        <v>8.6677674595141703</v>
      </c>
      <c r="H7" s="18">
        <f>F7/5</f>
        <v>3.4671069838056683</v>
      </c>
      <c r="I7" s="19">
        <f>D7/2080</f>
        <v>16.468758173076925</v>
      </c>
      <c r="K7" s="64">
        <v>570</v>
      </c>
      <c r="L7" s="63" t="s">
        <v>87</v>
      </c>
    </row>
    <row r="8" spans="2:13" x14ac:dyDescent="0.3">
      <c r="B8" s="8">
        <f>B7+1</f>
        <v>1</v>
      </c>
      <c r="C8" s="17">
        <v>34210.93</v>
      </c>
      <c r="D8" s="17">
        <f t="shared" si="0"/>
        <v>34895.1486</v>
      </c>
      <c r="E8" s="17">
        <f t="shared" si="1"/>
        <v>2907.9290500000002</v>
      </c>
      <c r="F8" s="18">
        <f t="shared" si="2"/>
        <v>17.659488157894739</v>
      </c>
      <c r="G8" s="18">
        <f t="shared" ref="G8:G42" si="3">F8/2</f>
        <v>8.8297440789473693</v>
      </c>
      <c r="H8" s="18">
        <f t="shared" ref="H8:H42" si="4">F8/5</f>
        <v>3.5318976315789476</v>
      </c>
      <c r="I8" s="19">
        <f t="shared" ref="I8:I42" si="5">D8/2080</f>
        <v>16.776513749999999</v>
      </c>
    </row>
    <row r="9" spans="2:13" x14ac:dyDescent="0.3">
      <c r="B9" s="8">
        <f t="shared" ref="B9:B42" si="6">B8+1</f>
        <v>2</v>
      </c>
      <c r="C9" s="17">
        <v>35062.49</v>
      </c>
      <c r="D9" s="17">
        <f t="shared" si="0"/>
        <v>35763.739799999996</v>
      </c>
      <c r="E9" s="17">
        <f t="shared" si="1"/>
        <v>2980.3116500000001</v>
      </c>
      <c r="F9" s="18">
        <f t="shared" si="2"/>
        <v>18.099058603238863</v>
      </c>
      <c r="G9" s="18">
        <f t="shared" si="3"/>
        <v>9.0495293016194314</v>
      </c>
      <c r="H9" s="18">
        <f t="shared" si="4"/>
        <v>3.6198117206477725</v>
      </c>
      <c r="I9" s="19">
        <f t="shared" si="5"/>
        <v>17.194105673076923</v>
      </c>
    </row>
    <row r="10" spans="2:13" x14ac:dyDescent="0.3">
      <c r="B10" s="8">
        <f t="shared" si="6"/>
        <v>3</v>
      </c>
      <c r="C10" s="17">
        <v>35888.06</v>
      </c>
      <c r="D10" s="17">
        <f t="shared" si="0"/>
        <v>36605.821199999998</v>
      </c>
      <c r="E10" s="17">
        <f t="shared" si="1"/>
        <v>3050.4850999999999</v>
      </c>
      <c r="F10" s="18">
        <f t="shared" si="2"/>
        <v>18.525213157894736</v>
      </c>
      <c r="G10" s="18">
        <f t="shared" si="3"/>
        <v>9.2626065789473682</v>
      </c>
      <c r="H10" s="18">
        <f t="shared" si="4"/>
        <v>3.7050426315789471</v>
      </c>
      <c r="I10" s="19">
        <f t="shared" si="5"/>
        <v>17.598952499999999</v>
      </c>
    </row>
    <row r="11" spans="2:13" x14ac:dyDescent="0.3">
      <c r="B11" s="8">
        <f t="shared" si="6"/>
        <v>4</v>
      </c>
      <c r="C11" s="17">
        <v>36762.93</v>
      </c>
      <c r="D11" s="17">
        <f t="shared" si="0"/>
        <v>37498.188600000001</v>
      </c>
      <c r="E11" s="17">
        <f t="shared" si="1"/>
        <v>3124.8490499999998</v>
      </c>
      <c r="F11" s="18">
        <f t="shared" si="2"/>
        <v>18.97681609311741</v>
      </c>
      <c r="G11" s="18">
        <f t="shared" si="3"/>
        <v>9.4884080465587051</v>
      </c>
      <c r="H11" s="18">
        <f t="shared" si="4"/>
        <v>3.795363218623482</v>
      </c>
      <c r="I11" s="19">
        <f t="shared" si="5"/>
        <v>18.027975288461541</v>
      </c>
    </row>
    <row r="12" spans="2:13" x14ac:dyDescent="0.3">
      <c r="B12" s="8">
        <f t="shared" si="6"/>
        <v>5</v>
      </c>
      <c r="C12" s="17">
        <v>37385.050000000003</v>
      </c>
      <c r="D12" s="17">
        <f t="shared" si="0"/>
        <v>38132.751000000004</v>
      </c>
      <c r="E12" s="17">
        <f t="shared" si="1"/>
        <v>3177.7292500000003</v>
      </c>
      <c r="F12" s="18">
        <f t="shared" si="2"/>
        <v>19.297950910931178</v>
      </c>
      <c r="G12" s="18">
        <f t="shared" si="3"/>
        <v>9.6489754554655889</v>
      </c>
      <c r="H12" s="18">
        <f t="shared" si="4"/>
        <v>3.8595901821862357</v>
      </c>
      <c r="I12" s="19">
        <f t="shared" si="5"/>
        <v>18.333053365384618</v>
      </c>
    </row>
    <row r="13" spans="2:13" x14ac:dyDescent="0.3">
      <c r="B13" s="8">
        <f t="shared" si="6"/>
        <v>6</v>
      </c>
      <c r="C13" s="17">
        <v>38600.43</v>
      </c>
      <c r="D13" s="17">
        <f t="shared" si="0"/>
        <v>39372.438600000001</v>
      </c>
      <c r="E13" s="17">
        <f t="shared" si="1"/>
        <v>3281.0365499999998</v>
      </c>
      <c r="F13" s="18">
        <f t="shared" si="2"/>
        <v>19.925323178137653</v>
      </c>
      <c r="G13" s="18">
        <f t="shared" si="3"/>
        <v>9.9626615890688264</v>
      </c>
      <c r="H13" s="18">
        <f t="shared" si="4"/>
        <v>3.9850646356275305</v>
      </c>
      <c r="I13" s="19">
        <f t="shared" si="5"/>
        <v>18.929057019230768</v>
      </c>
    </row>
    <row r="14" spans="2:13" x14ac:dyDescent="0.3">
      <c r="B14" s="8">
        <f t="shared" si="6"/>
        <v>7</v>
      </c>
      <c r="C14" s="17">
        <v>39059.57</v>
      </c>
      <c r="D14" s="17">
        <f t="shared" si="0"/>
        <v>39840.761400000003</v>
      </c>
      <c r="E14" s="17">
        <f t="shared" si="1"/>
        <v>3320.0634500000001</v>
      </c>
      <c r="F14" s="18">
        <f t="shared" si="2"/>
        <v>20.162328643724699</v>
      </c>
      <c r="G14" s="18">
        <f t="shared" si="3"/>
        <v>10.081164321862349</v>
      </c>
      <c r="H14" s="18">
        <f t="shared" si="4"/>
        <v>4.0324657287449401</v>
      </c>
      <c r="I14" s="19">
        <f t="shared" si="5"/>
        <v>19.154212211538464</v>
      </c>
    </row>
    <row r="15" spans="2:13" x14ac:dyDescent="0.3">
      <c r="B15" s="8">
        <f t="shared" si="6"/>
        <v>8</v>
      </c>
      <c r="C15" s="17">
        <v>40337.629999999997</v>
      </c>
      <c r="D15" s="17">
        <f t="shared" si="0"/>
        <v>41144.382599999997</v>
      </c>
      <c r="E15" s="17">
        <f t="shared" si="1"/>
        <v>3428.6985499999996</v>
      </c>
      <c r="F15" s="18">
        <f t="shared" si="2"/>
        <v>20.822055971659918</v>
      </c>
      <c r="G15" s="18">
        <f t="shared" si="3"/>
        <v>10.411027985829959</v>
      </c>
      <c r="H15" s="18">
        <f t="shared" si="4"/>
        <v>4.1644111943319837</v>
      </c>
      <c r="I15" s="19">
        <f t="shared" si="5"/>
        <v>19.78095317307692</v>
      </c>
    </row>
    <row r="16" spans="2:13" x14ac:dyDescent="0.3">
      <c r="B16" s="8">
        <f t="shared" si="6"/>
        <v>9</v>
      </c>
      <c r="C16" s="17">
        <v>40748.35</v>
      </c>
      <c r="D16" s="17">
        <f t="shared" si="0"/>
        <v>41563.317000000003</v>
      </c>
      <c r="E16" s="17">
        <f t="shared" si="1"/>
        <v>3463.6097500000001</v>
      </c>
      <c r="F16" s="18">
        <f t="shared" si="2"/>
        <v>21.034067307692307</v>
      </c>
      <c r="G16" s="18">
        <f t="shared" si="3"/>
        <v>10.517033653846154</v>
      </c>
      <c r="H16" s="18">
        <f t="shared" si="4"/>
        <v>4.2068134615384611</v>
      </c>
      <c r="I16" s="19">
        <f t="shared" si="5"/>
        <v>19.982363942307693</v>
      </c>
    </row>
    <row r="17" spans="2:9" x14ac:dyDescent="0.3">
      <c r="B17" s="8">
        <f t="shared" si="6"/>
        <v>10</v>
      </c>
      <c r="C17" s="17">
        <v>41979.32</v>
      </c>
      <c r="D17" s="17">
        <f t="shared" si="0"/>
        <v>42818.9064</v>
      </c>
      <c r="E17" s="17">
        <f t="shared" si="1"/>
        <v>3568.2422000000001</v>
      </c>
      <c r="F17" s="18">
        <f t="shared" si="2"/>
        <v>21.669487044534414</v>
      </c>
      <c r="G17" s="18">
        <f t="shared" si="3"/>
        <v>10.834743522267207</v>
      </c>
      <c r="H17" s="18">
        <f t="shared" si="4"/>
        <v>4.3338974089068829</v>
      </c>
      <c r="I17" s="19">
        <f t="shared" si="5"/>
        <v>20.58601269230769</v>
      </c>
    </row>
    <row r="18" spans="2:9" x14ac:dyDescent="0.3">
      <c r="B18" s="8">
        <f t="shared" si="6"/>
        <v>11</v>
      </c>
      <c r="C18" s="17">
        <v>42344.53</v>
      </c>
      <c r="D18" s="17">
        <f t="shared" si="0"/>
        <v>43191.420599999998</v>
      </c>
      <c r="E18" s="17">
        <f t="shared" si="1"/>
        <v>3599.28505</v>
      </c>
      <c r="F18" s="18">
        <f t="shared" si="2"/>
        <v>21.858006376518219</v>
      </c>
      <c r="G18" s="18">
        <f t="shared" si="3"/>
        <v>10.929003188259109</v>
      </c>
      <c r="H18" s="18">
        <f t="shared" si="4"/>
        <v>4.371601275303644</v>
      </c>
      <c r="I18" s="19">
        <f t="shared" si="5"/>
        <v>20.765106057692307</v>
      </c>
    </row>
    <row r="19" spans="2:9" x14ac:dyDescent="0.3">
      <c r="B19" s="8">
        <f t="shared" si="6"/>
        <v>12</v>
      </c>
      <c r="C19" s="17">
        <v>43531.68</v>
      </c>
      <c r="D19" s="17">
        <f t="shared" si="0"/>
        <v>44402.313600000001</v>
      </c>
      <c r="E19" s="17">
        <f t="shared" si="1"/>
        <v>3700.1927999999998</v>
      </c>
      <c r="F19" s="18">
        <f t="shared" si="2"/>
        <v>22.470806477732793</v>
      </c>
      <c r="G19" s="18">
        <f t="shared" si="3"/>
        <v>11.235403238866397</v>
      </c>
      <c r="H19" s="18">
        <f t="shared" si="4"/>
        <v>4.4941612955465589</v>
      </c>
      <c r="I19" s="19">
        <f t="shared" si="5"/>
        <v>21.347266153846153</v>
      </c>
    </row>
    <row r="20" spans="2:9" x14ac:dyDescent="0.3">
      <c r="B20" s="8">
        <f t="shared" si="6"/>
        <v>13</v>
      </c>
      <c r="C20" s="17">
        <v>43855.73</v>
      </c>
      <c r="D20" s="17">
        <f t="shared" si="0"/>
        <v>44732.844600000004</v>
      </c>
      <c r="E20" s="17">
        <f t="shared" si="1"/>
        <v>3727.7370500000002</v>
      </c>
      <c r="F20" s="18">
        <f t="shared" si="2"/>
        <v>22.638079251012147</v>
      </c>
      <c r="G20" s="18">
        <f t="shared" si="3"/>
        <v>11.319039625506074</v>
      </c>
      <c r="H20" s="18">
        <f t="shared" si="4"/>
        <v>4.5276158502024293</v>
      </c>
      <c r="I20" s="19">
        <f t="shared" si="5"/>
        <v>21.506175288461542</v>
      </c>
    </row>
    <row r="21" spans="2:9" x14ac:dyDescent="0.3">
      <c r="B21" s="8">
        <f t="shared" si="6"/>
        <v>14</v>
      </c>
      <c r="C21" s="17">
        <v>45002.64</v>
      </c>
      <c r="D21" s="17">
        <f t="shared" si="0"/>
        <v>45902.692799999997</v>
      </c>
      <c r="E21" s="17">
        <f t="shared" si="1"/>
        <v>3825.2244000000001</v>
      </c>
      <c r="F21" s="18">
        <f t="shared" si="2"/>
        <v>23.230107692307691</v>
      </c>
      <c r="G21" s="18">
        <f t="shared" si="3"/>
        <v>11.615053846153845</v>
      </c>
      <c r="H21" s="18">
        <f t="shared" si="4"/>
        <v>4.6460215384615378</v>
      </c>
      <c r="I21" s="19">
        <f t="shared" si="5"/>
        <v>22.068602307692306</v>
      </c>
    </row>
    <row r="22" spans="2:9" x14ac:dyDescent="0.3">
      <c r="B22" s="8">
        <f t="shared" si="6"/>
        <v>15</v>
      </c>
      <c r="C22" s="17">
        <v>45290.97</v>
      </c>
      <c r="D22" s="17">
        <f t="shared" si="0"/>
        <v>46196.789400000001</v>
      </c>
      <c r="E22" s="17">
        <f t="shared" si="1"/>
        <v>3849.73245</v>
      </c>
      <c r="F22" s="18">
        <f t="shared" si="2"/>
        <v>23.378942004048582</v>
      </c>
      <c r="G22" s="18">
        <f t="shared" si="3"/>
        <v>11.689471002024291</v>
      </c>
      <c r="H22" s="18">
        <f t="shared" si="4"/>
        <v>4.6757884008097168</v>
      </c>
      <c r="I22" s="19">
        <f t="shared" si="5"/>
        <v>22.209994903846155</v>
      </c>
    </row>
    <row r="23" spans="2:9" x14ac:dyDescent="0.3">
      <c r="B23" s="8">
        <f t="shared" si="6"/>
        <v>16</v>
      </c>
      <c r="C23" s="17">
        <v>46430.36</v>
      </c>
      <c r="D23" s="17">
        <f t="shared" si="0"/>
        <v>47358.967199999999</v>
      </c>
      <c r="E23" s="17">
        <f t="shared" si="1"/>
        <v>3946.5806000000002</v>
      </c>
      <c r="F23" s="18">
        <f t="shared" si="2"/>
        <v>23.967088663967612</v>
      </c>
      <c r="G23" s="18">
        <f t="shared" si="3"/>
        <v>11.983544331983806</v>
      </c>
      <c r="H23" s="18">
        <f t="shared" si="4"/>
        <v>4.7934177327935226</v>
      </c>
      <c r="I23" s="19">
        <f t="shared" si="5"/>
        <v>22.76873423076923</v>
      </c>
    </row>
    <row r="24" spans="2:9" x14ac:dyDescent="0.3">
      <c r="B24" s="8">
        <f t="shared" si="6"/>
        <v>17</v>
      </c>
      <c r="C24" s="17">
        <v>46711.49</v>
      </c>
      <c r="D24" s="17">
        <f t="shared" si="0"/>
        <v>47645.719799999999</v>
      </c>
      <c r="E24" s="17">
        <f t="shared" si="1"/>
        <v>3970.4766500000001</v>
      </c>
      <c r="F24" s="18">
        <f t="shared" si="2"/>
        <v>24.11220637651822</v>
      </c>
      <c r="G24" s="18">
        <f t="shared" si="3"/>
        <v>12.05610318825911</v>
      </c>
      <c r="H24" s="18">
        <f t="shared" si="4"/>
        <v>4.8224412753036443</v>
      </c>
      <c r="I24" s="19">
        <f t="shared" si="5"/>
        <v>22.906596057692308</v>
      </c>
    </row>
    <row r="25" spans="2:9" x14ac:dyDescent="0.3">
      <c r="B25" s="8">
        <f t="shared" si="6"/>
        <v>18</v>
      </c>
      <c r="C25" s="17">
        <v>47814.93</v>
      </c>
      <c r="D25" s="17">
        <f t="shared" si="0"/>
        <v>48771.228600000002</v>
      </c>
      <c r="E25" s="17">
        <f t="shared" si="1"/>
        <v>4064.2690499999999</v>
      </c>
      <c r="F25" s="18">
        <f t="shared" si="2"/>
        <v>24.68179585020243</v>
      </c>
      <c r="G25" s="18">
        <f t="shared" si="3"/>
        <v>12.340897925101215</v>
      </c>
      <c r="H25" s="18">
        <f t="shared" si="4"/>
        <v>4.9363591700404861</v>
      </c>
      <c r="I25" s="19">
        <f t="shared" si="5"/>
        <v>23.447706057692308</v>
      </c>
    </row>
    <row r="26" spans="2:9" x14ac:dyDescent="0.3">
      <c r="B26" s="8">
        <f t="shared" si="6"/>
        <v>19</v>
      </c>
      <c r="C26" s="17">
        <v>48061.919999999998</v>
      </c>
      <c r="D26" s="17">
        <f t="shared" si="0"/>
        <v>49023.1584</v>
      </c>
      <c r="E26" s="17">
        <f t="shared" si="1"/>
        <v>4085.2631999999999</v>
      </c>
      <c r="F26" s="18">
        <f t="shared" si="2"/>
        <v>24.809290688259111</v>
      </c>
      <c r="G26" s="18">
        <f t="shared" si="3"/>
        <v>12.404645344129555</v>
      </c>
      <c r="H26" s="18">
        <f t="shared" si="4"/>
        <v>4.9618581376518218</v>
      </c>
      <c r="I26" s="19">
        <f t="shared" si="5"/>
        <v>23.568826153846153</v>
      </c>
    </row>
    <row r="27" spans="2:9" x14ac:dyDescent="0.3">
      <c r="B27" s="8">
        <f t="shared" si="6"/>
        <v>20</v>
      </c>
      <c r="C27" s="17">
        <v>49133.120000000003</v>
      </c>
      <c r="D27" s="17">
        <f t="shared" si="0"/>
        <v>50115.782400000004</v>
      </c>
      <c r="E27" s="17">
        <f t="shared" si="1"/>
        <v>4176.3152</v>
      </c>
      <c r="F27" s="18">
        <f t="shared" si="2"/>
        <v>25.362238056680162</v>
      </c>
      <c r="G27" s="18">
        <f t="shared" si="3"/>
        <v>12.681119028340081</v>
      </c>
      <c r="H27" s="18">
        <f t="shared" si="4"/>
        <v>5.0724476113360328</v>
      </c>
      <c r="I27" s="19">
        <f t="shared" si="5"/>
        <v>24.094126153846155</v>
      </c>
    </row>
    <row r="28" spans="2:9" x14ac:dyDescent="0.3">
      <c r="B28" s="8">
        <f t="shared" si="6"/>
        <v>21</v>
      </c>
      <c r="C28" s="17">
        <v>49349.71</v>
      </c>
      <c r="D28" s="17">
        <f t="shared" si="0"/>
        <v>50336.7042</v>
      </c>
      <c r="E28" s="17">
        <f t="shared" si="1"/>
        <v>4194.7253499999997</v>
      </c>
      <c r="F28" s="18">
        <f t="shared" si="2"/>
        <v>25.474040587044534</v>
      </c>
      <c r="G28" s="18">
        <f t="shared" si="3"/>
        <v>12.737020293522267</v>
      </c>
      <c r="H28" s="18">
        <f t="shared" si="4"/>
        <v>5.094808117408907</v>
      </c>
      <c r="I28" s="19">
        <f t="shared" si="5"/>
        <v>24.200338557692309</v>
      </c>
    </row>
    <row r="29" spans="2:9" x14ac:dyDescent="0.3">
      <c r="B29" s="8">
        <f t="shared" si="6"/>
        <v>22</v>
      </c>
      <c r="C29" s="17">
        <v>50417.63</v>
      </c>
      <c r="D29" s="17">
        <f t="shared" si="0"/>
        <v>51425.982599999996</v>
      </c>
      <c r="E29" s="17">
        <f t="shared" si="1"/>
        <v>4285.4985500000003</v>
      </c>
      <c r="F29" s="18">
        <f t="shared" si="2"/>
        <v>26.025294838056677</v>
      </c>
      <c r="G29" s="18">
        <f t="shared" si="3"/>
        <v>13.012647419028339</v>
      </c>
      <c r="H29" s="18">
        <f t="shared" si="4"/>
        <v>5.2050589676113352</v>
      </c>
      <c r="I29" s="19">
        <f t="shared" si="5"/>
        <v>24.724030096153843</v>
      </c>
    </row>
    <row r="30" spans="2:9" x14ac:dyDescent="0.3">
      <c r="B30" s="8">
        <f t="shared" si="6"/>
        <v>23</v>
      </c>
      <c r="C30" s="17">
        <v>52161.37</v>
      </c>
      <c r="D30" s="17">
        <f t="shared" si="0"/>
        <v>53204.597400000006</v>
      </c>
      <c r="E30" s="17">
        <f t="shared" si="1"/>
        <v>4433.7164499999999</v>
      </c>
      <c r="F30" s="18">
        <f t="shared" si="2"/>
        <v>26.925403542510125</v>
      </c>
      <c r="G30" s="18">
        <f t="shared" si="3"/>
        <v>13.462701771255063</v>
      </c>
      <c r="H30" s="18">
        <f t="shared" si="4"/>
        <v>5.3850807085020254</v>
      </c>
      <c r="I30" s="19">
        <f t="shared" si="5"/>
        <v>25.579133365384617</v>
      </c>
    </row>
    <row r="31" spans="2:9" x14ac:dyDescent="0.3">
      <c r="B31" s="8">
        <f t="shared" si="6"/>
        <v>24</v>
      </c>
      <c r="C31" s="17">
        <v>53886.33</v>
      </c>
      <c r="D31" s="17">
        <f t="shared" si="0"/>
        <v>54964.056600000004</v>
      </c>
      <c r="E31" s="17">
        <f t="shared" si="1"/>
        <v>4580.3380500000003</v>
      </c>
      <c r="F31" s="18">
        <f t="shared" si="2"/>
        <v>27.815818117408909</v>
      </c>
      <c r="G31" s="18">
        <f t="shared" si="3"/>
        <v>13.907909058704455</v>
      </c>
      <c r="H31" s="18">
        <f t="shared" si="4"/>
        <v>5.5631636234817821</v>
      </c>
      <c r="I31" s="19">
        <f t="shared" si="5"/>
        <v>26.425027211538463</v>
      </c>
    </row>
    <row r="32" spans="2:9" x14ac:dyDescent="0.3">
      <c r="B32" s="8">
        <f t="shared" si="6"/>
        <v>25</v>
      </c>
      <c r="C32" s="17">
        <v>54002.9</v>
      </c>
      <c r="D32" s="17">
        <f t="shared" si="0"/>
        <v>55082.958000000006</v>
      </c>
      <c r="E32" s="17">
        <f t="shared" si="1"/>
        <v>4590.2465000000002</v>
      </c>
      <c r="F32" s="18">
        <f t="shared" si="2"/>
        <v>27.875990890688261</v>
      </c>
      <c r="G32" s="18">
        <f t="shared" si="3"/>
        <v>13.93799544534413</v>
      </c>
      <c r="H32" s="18">
        <f t="shared" si="4"/>
        <v>5.5751981781376525</v>
      </c>
      <c r="I32" s="19">
        <f t="shared" si="5"/>
        <v>26.482191346153851</v>
      </c>
    </row>
    <row r="33" spans="2:9" x14ac:dyDescent="0.3">
      <c r="B33" s="8">
        <f t="shared" si="6"/>
        <v>26</v>
      </c>
      <c r="C33" s="17">
        <v>54093.52</v>
      </c>
      <c r="D33" s="17">
        <f t="shared" si="0"/>
        <v>55175.390399999997</v>
      </c>
      <c r="E33" s="17">
        <f t="shared" si="1"/>
        <v>4597.9492</v>
      </c>
      <c r="F33" s="18">
        <f t="shared" si="2"/>
        <v>27.922768421052631</v>
      </c>
      <c r="G33" s="18">
        <f t="shared" si="3"/>
        <v>13.961384210526315</v>
      </c>
      <c r="H33" s="18">
        <f t="shared" si="4"/>
        <v>5.5845536842105261</v>
      </c>
      <c r="I33" s="19">
        <f t="shared" si="5"/>
        <v>26.526629999999997</v>
      </c>
    </row>
    <row r="34" spans="2:9" x14ac:dyDescent="0.3">
      <c r="B34" s="8">
        <f t="shared" si="6"/>
        <v>27</v>
      </c>
      <c r="C34" s="17">
        <v>54196.28</v>
      </c>
      <c r="D34" s="17">
        <f t="shared" si="0"/>
        <v>55280.205600000001</v>
      </c>
      <c r="E34" s="17">
        <f t="shared" si="1"/>
        <v>4606.6837999999998</v>
      </c>
      <c r="F34" s="18">
        <f t="shared" si="2"/>
        <v>27.975812550607287</v>
      </c>
      <c r="G34" s="18">
        <f t="shared" si="3"/>
        <v>13.987906275303644</v>
      </c>
      <c r="H34" s="18">
        <f t="shared" si="4"/>
        <v>5.5951625101214573</v>
      </c>
      <c r="I34" s="19">
        <f t="shared" si="5"/>
        <v>26.577021923076924</v>
      </c>
    </row>
    <row r="35" spans="2:9" x14ac:dyDescent="0.3">
      <c r="B35" s="8">
        <f t="shared" si="6"/>
        <v>28</v>
      </c>
      <c r="C35" s="17">
        <v>54274.09</v>
      </c>
      <c r="D35" s="17">
        <f t="shared" si="0"/>
        <v>55359.571799999998</v>
      </c>
      <c r="E35" s="17">
        <f t="shared" si="1"/>
        <v>4613.2976499999995</v>
      </c>
      <c r="F35" s="18">
        <f t="shared" si="2"/>
        <v>28.015977631578945</v>
      </c>
      <c r="G35" s="18">
        <f t="shared" si="3"/>
        <v>14.007988815789473</v>
      </c>
      <c r="H35" s="18">
        <f t="shared" si="4"/>
        <v>5.6031955263157887</v>
      </c>
      <c r="I35" s="19">
        <f t="shared" si="5"/>
        <v>26.615178749999998</v>
      </c>
    </row>
    <row r="36" spans="2:9" x14ac:dyDescent="0.3">
      <c r="B36" s="8">
        <f t="shared" si="6"/>
        <v>29</v>
      </c>
      <c r="C36" s="17">
        <v>54346.14</v>
      </c>
      <c r="D36" s="17">
        <f t="shared" si="0"/>
        <v>55433.0628</v>
      </c>
      <c r="E36" s="17">
        <f t="shared" si="1"/>
        <v>4619.4219000000003</v>
      </c>
      <c r="F36" s="18">
        <f t="shared" si="2"/>
        <v>28.053169433198381</v>
      </c>
      <c r="G36" s="18">
        <f t="shared" si="3"/>
        <v>14.02658471659919</v>
      </c>
      <c r="H36" s="18">
        <f t="shared" si="4"/>
        <v>5.6106338866396763</v>
      </c>
      <c r="I36" s="19">
        <f t="shared" si="5"/>
        <v>26.650510961538462</v>
      </c>
    </row>
    <row r="37" spans="2:9" x14ac:dyDescent="0.3">
      <c r="B37" s="8">
        <f t="shared" si="6"/>
        <v>30</v>
      </c>
      <c r="C37" s="17">
        <v>54412.94</v>
      </c>
      <c r="D37" s="17">
        <f t="shared" si="0"/>
        <v>55501.198800000006</v>
      </c>
      <c r="E37" s="17">
        <f t="shared" si="1"/>
        <v>4625.0999000000002</v>
      </c>
      <c r="F37" s="18">
        <f t="shared" si="2"/>
        <v>28.087651214574901</v>
      </c>
      <c r="G37" s="18">
        <f t="shared" si="3"/>
        <v>14.043825607287451</v>
      </c>
      <c r="H37" s="18">
        <f t="shared" si="4"/>
        <v>5.61753024291498</v>
      </c>
      <c r="I37" s="19">
        <f t="shared" si="5"/>
        <v>26.683268653846156</v>
      </c>
    </row>
    <row r="38" spans="2:9" x14ac:dyDescent="0.3">
      <c r="B38" s="8">
        <f t="shared" si="6"/>
        <v>31</v>
      </c>
      <c r="C38" s="17">
        <v>54474.76</v>
      </c>
      <c r="D38" s="17">
        <f t="shared" si="0"/>
        <v>55564.2552</v>
      </c>
      <c r="E38" s="17">
        <f t="shared" si="1"/>
        <v>4630.3546000000006</v>
      </c>
      <c r="F38" s="18">
        <f t="shared" si="2"/>
        <v>28.119562348178139</v>
      </c>
      <c r="G38" s="18">
        <f t="shared" si="3"/>
        <v>14.059781174089069</v>
      </c>
      <c r="H38" s="18">
        <f t="shared" si="4"/>
        <v>5.623912469635628</v>
      </c>
      <c r="I38" s="19">
        <f t="shared" si="5"/>
        <v>26.713584230769232</v>
      </c>
    </row>
    <row r="39" spans="2:9" x14ac:dyDescent="0.3">
      <c r="B39" s="8">
        <f t="shared" si="6"/>
        <v>32</v>
      </c>
      <c r="C39" s="17">
        <v>54532.02</v>
      </c>
      <c r="D39" s="17">
        <f t="shared" si="0"/>
        <v>55622.660400000001</v>
      </c>
      <c r="E39" s="17">
        <f t="shared" si="1"/>
        <v>4635.2217000000001</v>
      </c>
      <c r="F39" s="18">
        <f t="shared" si="2"/>
        <v>28.149119635627532</v>
      </c>
      <c r="G39" s="18">
        <f t="shared" si="3"/>
        <v>14.074559817813766</v>
      </c>
      <c r="H39" s="18">
        <f t="shared" si="4"/>
        <v>5.6298239271255062</v>
      </c>
      <c r="I39" s="19">
        <f t="shared" si="5"/>
        <v>26.741663653846153</v>
      </c>
    </row>
    <row r="40" spans="2:9" x14ac:dyDescent="0.3">
      <c r="B40" s="8">
        <f t="shared" si="6"/>
        <v>33</v>
      </c>
      <c r="C40" s="17">
        <v>54585.02</v>
      </c>
      <c r="D40" s="17">
        <f t="shared" si="0"/>
        <v>55676.720399999998</v>
      </c>
      <c r="E40" s="17">
        <f t="shared" si="1"/>
        <v>4639.7266999999993</v>
      </c>
      <c r="F40" s="18">
        <f t="shared" si="2"/>
        <v>28.176477935222671</v>
      </c>
      <c r="G40" s="18">
        <f t="shared" si="3"/>
        <v>14.088238967611336</v>
      </c>
      <c r="H40" s="18">
        <f t="shared" si="4"/>
        <v>5.635295587044534</v>
      </c>
      <c r="I40" s="19">
        <f t="shared" si="5"/>
        <v>26.767654038461536</v>
      </c>
    </row>
    <row r="41" spans="2:9" x14ac:dyDescent="0.3">
      <c r="B41" s="8">
        <f t="shared" si="6"/>
        <v>34</v>
      </c>
      <c r="C41" s="17">
        <v>54634.13</v>
      </c>
      <c r="D41" s="17">
        <f t="shared" si="0"/>
        <v>55726.812599999997</v>
      </c>
      <c r="E41" s="17">
        <f t="shared" si="1"/>
        <v>4643.9010500000004</v>
      </c>
      <c r="F41" s="18">
        <f t="shared" si="2"/>
        <v>28.201828238866394</v>
      </c>
      <c r="G41" s="18">
        <f t="shared" si="3"/>
        <v>14.100914119433197</v>
      </c>
      <c r="H41" s="18">
        <f t="shared" si="4"/>
        <v>5.6403656477732786</v>
      </c>
      <c r="I41" s="19">
        <f t="shared" si="5"/>
        <v>26.791736826923074</v>
      </c>
    </row>
    <row r="42" spans="2:9" x14ac:dyDescent="0.3">
      <c r="B42" s="20">
        <f t="shared" si="6"/>
        <v>35</v>
      </c>
      <c r="C42" s="21">
        <v>54679.57</v>
      </c>
      <c r="D42" s="21">
        <f t="shared" si="0"/>
        <v>55773.161399999997</v>
      </c>
      <c r="E42" s="21">
        <f t="shared" si="1"/>
        <v>4647.7634500000004</v>
      </c>
      <c r="F42" s="22">
        <f t="shared" si="2"/>
        <v>28.22528410931174</v>
      </c>
      <c r="G42" s="22">
        <f t="shared" si="3"/>
        <v>14.11264205465587</v>
      </c>
      <c r="H42" s="22">
        <f t="shared" si="4"/>
        <v>5.6450568218623483</v>
      </c>
      <c r="I42" s="23">
        <f t="shared" si="5"/>
        <v>26.814019903846152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0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37</v>
      </c>
      <c r="C1" s="59" t="s">
        <v>53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330</v>
      </c>
      <c r="L5" s="63" t="s">
        <v>88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335</v>
      </c>
      <c r="L6" s="63" t="s">
        <v>89</v>
      </c>
      <c r="M6" s="2"/>
    </row>
    <row r="7" spans="2:13" x14ac:dyDescent="0.3">
      <c r="B7" s="8">
        <v>0</v>
      </c>
      <c r="C7" s="17">
        <v>35651.75</v>
      </c>
      <c r="D7" s="17">
        <f t="shared" ref="D7:D42" si="0">C7*$I$1</f>
        <v>36364.785000000003</v>
      </c>
      <c r="E7" s="17">
        <f t="shared" ref="E7:E42" si="1">C7/12*$I$1</f>
        <v>3030.3987499999998</v>
      </c>
      <c r="F7" s="18">
        <f t="shared" ref="F7:F42" si="2">D7/1976</f>
        <v>18.403231275303646</v>
      </c>
      <c r="G7" s="18">
        <f>F7/2</f>
        <v>9.2016156376518232</v>
      </c>
      <c r="H7" s="18">
        <f>F7/5</f>
        <v>3.6806462550607293</v>
      </c>
      <c r="I7" s="19">
        <f>D7/2080</f>
        <v>17.483069711538462</v>
      </c>
      <c r="K7" s="64">
        <v>345</v>
      </c>
      <c r="L7" s="63" t="s">
        <v>90</v>
      </c>
    </row>
    <row r="8" spans="2:13" x14ac:dyDescent="0.3">
      <c r="B8" s="8">
        <f>B7+1</f>
        <v>1</v>
      </c>
      <c r="C8" s="17">
        <v>36200.44</v>
      </c>
      <c r="D8" s="17">
        <f t="shared" si="0"/>
        <v>36924.448800000006</v>
      </c>
      <c r="E8" s="17">
        <f t="shared" si="1"/>
        <v>3077.0374000000002</v>
      </c>
      <c r="F8" s="18">
        <f t="shared" si="2"/>
        <v>18.686461943319841</v>
      </c>
      <c r="G8" s="18">
        <f t="shared" ref="G8:G42" si="3">F8/2</f>
        <v>9.3432309716599207</v>
      </c>
      <c r="H8" s="18">
        <f t="shared" ref="H8:H42" si="4">F8/5</f>
        <v>3.7372923886639682</v>
      </c>
      <c r="I8" s="19">
        <f t="shared" ref="I8:I42" si="5">D8/2080</f>
        <v>17.752138846153848</v>
      </c>
      <c r="K8" s="64">
        <v>580</v>
      </c>
      <c r="L8" s="63" t="s">
        <v>91</v>
      </c>
    </row>
    <row r="9" spans="2:13" x14ac:dyDescent="0.3">
      <c r="B9" s="8">
        <f t="shared" ref="B9:B42" si="6">B8+1</f>
        <v>2</v>
      </c>
      <c r="C9" s="17">
        <v>36748.589999999997</v>
      </c>
      <c r="D9" s="17">
        <f t="shared" si="0"/>
        <v>37483.561799999996</v>
      </c>
      <c r="E9" s="17">
        <f t="shared" si="1"/>
        <v>3123.63015</v>
      </c>
      <c r="F9" s="18">
        <f t="shared" si="2"/>
        <v>18.96941386639676</v>
      </c>
      <c r="G9" s="18">
        <f t="shared" si="3"/>
        <v>9.48470693319838</v>
      </c>
      <c r="H9" s="18">
        <f t="shared" si="4"/>
        <v>3.7938827732793521</v>
      </c>
      <c r="I9" s="19">
        <f t="shared" si="5"/>
        <v>18.020943173076923</v>
      </c>
    </row>
    <row r="10" spans="2:13" x14ac:dyDescent="0.3">
      <c r="B10" s="8">
        <f t="shared" si="6"/>
        <v>3</v>
      </c>
      <c r="C10" s="17">
        <v>37482.53</v>
      </c>
      <c r="D10" s="17">
        <f t="shared" si="0"/>
        <v>38232.1806</v>
      </c>
      <c r="E10" s="17">
        <f t="shared" si="1"/>
        <v>3186.01505</v>
      </c>
      <c r="F10" s="18">
        <f t="shared" si="2"/>
        <v>19.348269534412957</v>
      </c>
      <c r="G10" s="18">
        <f t="shared" si="3"/>
        <v>9.6741347672064784</v>
      </c>
      <c r="H10" s="18">
        <f t="shared" si="4"/>
        <v>3.8696539068825913</v>
      </c>
      <c r="I10" s="19">
        <f t="shared" si="5"/>
        <v>18.380856057692309</v>
      </c>
    </row>
    <row r="11" spans="2:13" x14ac:dyDescent="0.3">
      <c r="B11" s="8">
        <f t="shared" si="6"/>
        <v>4</v>
      </c>
      <c r="C11" s="17">
        <v>38012.5</v>
      </c>
      <c r="D11" s="17">
        <f t="shared" si="0"/>
        <v>38772.75</v>
      </c>
      <c r="E11" s="17">
        <f t="shared" si="1"/>
        <v>3231.0625</v>
      </c>
      <c r="F11" s="18">
        <f t="shared" si="2"/>
        <v>19.621837044534413</v>
      </c>
      <c r="G11" s="18">
        <f t="shared" si="3"/>
        <v>9.8109185222672064</v>
      </c>
      <c r="H11" s="18">
        <f t="shared" si="4"/>
        <v>3.9243674089068827</v>
      </c>
      <c r="I11" s="19">
        <f t="shared" si="5"/>
        <v>18.640745192307691</v>
      </c>
    </row>
    <row r="12" spans="2:13" x14ac:dyDescent="0.3">
      <c r="B12" s="8">
        <f t="shared" si="6"/>
        <v>5</v>
      </c>
      <c r="C12" s="17">
        <v>38979.5</v>
      </c>
      <c r="D12" s="17">
        <f t="shared" si="0"/>
        <v>39759.090000000004</v>
      </c>
      <c r="E12" s="17">
        <f t="shared" si="1"/>
        <v>3313.2574999999997</v>
      </c>
      <c r="F12" s="18">
        <f t="shared" si="2"/>
        <v>20.120996963562757</v>
      </c>
      <c r="G12" s="18">
        <f t="shared" si="3"/>
        <v>10.060498481781378</v>
      </c>
      <c r="H12" s="18">
        <f t="shared" si="4"/>
        <v>4.0241993927125517</v>
      </c>
      <c r="I12" s="19">
        <f t="shared" si="5"/>
        <v>19.114947115384616</v>
      </c>
    </row>
    <row r="13" spans="2:13" x14ac:dyDescent="0.3">
      <c r="B13" s="8">
        <f t="shared" si="6"/>
        <v>6</v>
      </c>
      <c r="C13" s="17">
        <v>39458.129999999997</v>
      </c>
      <c r="D13" s="17">
        <f t="shared" si="0"/>
        <v>40247.292600000001</v>
      </c>
      <c r="E13" s="17">
        <f t="shared" si="1"/>
        <v>3353.9410499999999</v>
      </c>
      <c r="F13" s="18">
        <f t="shared" si="2"/>
        <v>20.368063056680164</v>
      </c>
      <c r="G13" s="18">
        <f t="shared" si="3"/>
        <v>10.184031528340082</v>
      </c>
      <c r="H13" s="18">
        <f t="shared" si="4"/>
        <v>4.0736126113360331</v>
      </c>
      <c r="I13" s="19">
        <f t="shared" si="5"/>
        <v>19.349659903846153</v>
      </c>
    </row>
    <row r="14" spans="2:13" x14ac:dyDescent="0.3">
      <c r="B14" s="8">
        <f t="shared" si="6"/>
        <v>7</v>
      </c>
      <c r="C14" s="17">
        <v>40374.5</v>
      </c>
      <c r="D14" s="17">
        <f t="shared" si="0"/>
        <v>41181.99</v>
      </c>
      <c r="E14" s="17">
        <f t="shared" si="1"/>
        <v>3431.8325</v>
      </c>
      <c r="F14" s="18">
        <f t="shared" si="2"/>
        <v>20.84108805668016</v>
      </c>
      <c r="G14" s="18">
        <f t="shared" si="3"/>
        <v>10.42054402834008</v>
      </c>
      <c r="H14" s="18">
        <f t="shared" si="4"/>
        <v>4.1682176113360319</v>
      </c>
      <c r="I14" s="19">
        <f t="shared" si="5"/>
        <v>19.799033653846152</v>
      </c>
    </row>
    <row r="15" spans="2:13" x14ac:dyDescent="0.3">
      <c r="B15" s="8">
        <f t="shared" si="6"/>
        <v>8</v>
      </c>
      <c r="C15" s="17">
        <v>41226.31</v>
      </c>
      <c r="D15" s="17">
        <f t="shared" si="0"/>
        <v>42050.836199999998</v>
      </c>
      <c r="E15" s="17">
        <f t="shared" si="1"/>
        <v>3504.2363499999997</v>
      </c>
      <c r="F15" s="18">
        <f t="shared" si="2"/>
        <v>21.280787550607286</v>
      </c>
      <c r="G15" s="18">
        <f t="shared" si="3"/>
        <v>10.640393775303643</v>
      </c>
      <c r="H15" s="18">
        <f t="shared" si="4"/>
        <v>4.256157510121457</v>
      </c>
      <c r="I15" s="19">
        <f t="shared" si="5"/>
        <v>20.216748173076923</v>
      </c>
    </row>
    <row r="16" spans="2:13" x14ac:dyDescent="0.3">
      <c r="B16" s="8">
        <f t="shared" si="6"/>
        <v>9</v>
      </c>
      <c r="C16" s="17">
        <v>41671.410000000003</v>
      </c>
      <c r="D16" s="17">
        <f t="shared" si="0"/>
        <v>42504.838200000006</v>
      </c>
      <c r="E16" s="17">
        <f t="shared" si="1"/>
        <v>3542.0698500000003</v>
      </c>
      <c r="F16" s="18">
        <f t="shared" si="2"/>
        <v>21.510545647773281</v>
      </c>
      <c r="G16" s="18">
        <f t="shared" si="3"/>
        <v>10.75527282388664</v>
      </c>
      <c r="H16" s="18">
        <f t="shared" si="4"/>
        <v>4.3021091295546565</v>
      </c>
      <c r="I16" s="19">
        <f t="shared" si="5"/>
        <v>20.435018365384618</v>
      </c>
    </row>
    <row r="17" spans="2:9" x14ac:dyDescent="0.3">
      <c r="B17" s="8">
        <f t="shared" si="6"/>
        <v>10</v>
      </c>
      <c r="C17" s="17">
        <v>42907.69</v>
      </c>
      <c r="D17" s="17">
        <f t="shared" si="0"/>
        <v>43765.843800000002</v>
      </c>
      <c r="E17" s="17">
        <f t="shared" si="1"/>
        <v>3647.1536500000002</v>
      </c>
      <c r="F17" s="18">
        <f t="shared" si="2"/>
        <v>22.14870637651822</v>
      </c>
      <c r="G17" s="18">
        <f t="shared" si="3"/>
        <v>11.07435318825911</v>
      </c>
      <c r="H17" s="18">
        <f t="shared" si="4"/>
        <v>4.4297412753036438</v>
      </c>
      <c r="I17" s="19">
        <f t="shared" si="5"/>
        <v>21.04127105769231</v>
      </c>
    </row>
    <row r="18" spans="2:9" x14ac:dyDescent="0.3">
      <c r="B18" s="8">
        <f t="shared" si="6"/>
        <v>11</v>
      </c>
      <c r="C18" s="17">
        <v>43272.89</v>
      </c>
      <c r="D18" s="17">
        <f t="shared" si="0"/>
        <v>44138.347800000003</v>
      </c>
      <c r="E18" s="17">
        <f t="shared" si="1"/>
        <v>3678.1956500000001</v>
      </c>
      <c r="F18" s="18">
        <f t="shared" si="2"/>
        <v>22.337220546558704</v>
      </c>
      <c r="G18" s="18">
        <f t="shared" si="3"/>
        <v>11.168610273279352</v>
      </c>
      <c r="H18" s="18">
        <f t="shared" si="4"/>
        <v>4.4674441093117405</v>
      </c>
      <c r="I18" s="19">
        <f t="shared" si="5"/>
        <v>21.220359519230772</v>
      </c>
    </row>
    <row r="19" spans="2:9" x14ac:dyDescent="0.3">
      <c r="B19" s="8">
        <f t="shared" si="6"/>
        <v>12</v>
      </c>
      <c r="C19" s="17">
        <v>44499.72</v>
      </c>
      <c r="D19" s="17">
        <f t="shared" si="0"/>
        <v>45389.714400000004</v>
      </c>
      <c r="E19" s="17">
        <f t="shared" si="1"/>
        <v>3782.4762000000001</v>
      </c>
      <c r="F19" s="18">
        <f t="shared" si="2"/>
        <v>22.970503238866399</v>
      </c>
      <c r="G19" s="18">
        <f t="shared" si="3"/>
        <v>11.4852516194332</v>
      </c>
      <c r="H19" s="18">
        <f t="shared" si="4"/>
        <v>4.5941006477732795</v>
      </c>
      <c r="I19" s="19">
        <f t="shared" si="5"/>
        <v>21.821978076923077</v>
      </c>
    </row>
    <row r="20" spans="2:9" x14ac:dyDescent="0.3">
      <c r="B20" s="8">
        <f t="shared" si="6"/>
        <v>13</v>
      </c>
      <c r="C20" s="17">
        <v>44822.91</v>
      </c>
      <c r="D20" s="17">
        <f t="shared" si="0"/>
        <v>45719.368200000004</v>
      </c>
      <c r="E20" s="17">
        <f t="shared" si="1"/>
        <v>3809.9473500000004</v>
      </c>
      <c r="F20" s="18">
        <f t="shared" si="2"/>
        <v>23.137332085020244</v>
      </c>
      <c r="G20" s="18">
        <f t="shared" si="3"/>
        <v>11.568666042510122</v>
      </c>
      <c r="H20" s="18">
        <f t="shared" si="4"/>
        <v>4.6274664170040491</v>
      </c>
      <c r="I20" s="19">
        <f t="shared" si="5"/>
        <v>21.980465480769233</v>
      </c>
    </row>
    <row r="21" spans="2:9" x14ac:dyDescent="0.3">
      <c r="B21" s="8">
        <f t="shared" si="6"/>
        <v>14</v>
      </c>
      <c r="C21" s="17">
        <v>46009.52</v>
      </c>
      <c r="D21" s="17">
        <f t="shared" si="0"/>
        <v>46929.710399999996</v>
      </c>
      <c r="E21" s="17">
        <f t="shared" si="1"/>
        <v>3910.8092000000001</v>
      </c>
      <c r="F21" s="18">
        <f t="shared" si="2"/>
        <v>23.749853441295546</v>
      </c>
      <c r="G21" s="18">
        <f t="shared" si="3"/>
        <v>11.874926720647773</v>
      </c>
      <c r="H21" s="18">
        <f t="shared" si="4"/>
        <v>4.7499706882591095</v>
      </c>
      <c r="I21" s="19">
        <f t="shared" si="5"/>
        <v>22.562360769230768</v>
      </c>
    </row>
    <row r="22" spans="2:9" x14ac:dyDescent="0.3">
      <c r="B22" s="8">
        <f t="shared" si="6"/>
        <v>15</v>
      </c>
      <c r="C22" s="17">
        <v>46294.239999999998</v>
      </c>
      <c r="D22" s="17">
        <f t="shared" si="0"/>
        <v>47220.124799999998</v>
      </c>
      <c r="E22" s="17">
        <f t="shared" si="1"/>
        <v>3935.0103999999997</v>
      </c>
      <c r="F22" s="18">
        <f t="shared" si="2"/>
        <v>23.896824291497975</v>
      </c>
      <c r="G22" s="18">
        <f t="shared" si="3"/>
        <v>11.948412145748987</v>
      </c>
      <c r="H22" s="18">
        <f t="shared" si="4"/>
        <v>4.7793648582995951</v>
      </c>
      <c r="I22" s="19">
        <f t="shared" si="5"/>
        <v>22.701983076923074</v>
      </c>
    </row>
    <row r="23" spans="2:9" x14ac:dyDescent="0.3">
      <c r="B23" s="8">
        <f t="shared" si="6"/>
        <v>16</v>
      </c>
      <c r="C23" s="17">
        <v>47473.32</v>
      </c>
      <c r="D23" s="17">
        <f t="shared" si="0"/>
        <v>48422.786399999997</v>
      </c>
      <c r="E23" s="17">
        <f t="shared" si="1"/>
        <v>4035.2322000000004</v>
      </c>
      <c r="F23" s="18">
        <f t="shared" si="2"/>
        <v>24.505458704453439</v>
      </c>
      <c r="G23" s="18">
        <f t="shared" si="3"/>
        <v>12.252729352226719</v>
      </c>
      <c r="H23" s="18">
        <f t="shared" si="4"/>
        <v>4.9010917408906876</v>
      </c>
      <c r="I23" s="19">
        <f t="shared" si="5"/>
        <v>23.280185769230769</v>
      </c>
    </row>
    <row r="24" spans="2:9" x14ac:dyDescent="0.3">
      <c r="B24" s="8">
        <f t="shared" si="6"/>
        <v>17</v>
      </c>
      <c r="C24" s="17">
        <v>47750.89</v>
      </c>
      <c r="D24" s="17">
        <f t="shared" si="0"/>
        <v>48705.907800000001</v>
      </c>
      <c r="E24" s="17">
        <f t="shared" si="1"/>
        <v>4058.8256500000002</v>
      </c>
      <c r="F24" s="18">
        <f t="shared" si="2"/>
        <v>24.648738765182188</v>
      </c>
      <c r="G24" s="18">
        <f t="shared" si="3"/>
        <v>12.324369382591094</v>
      </c>
      <c r="H24" s="18">
        <f t="shared" si="4"/>
        <v>4.9297477530364375</v>
      </c>
      <c r="I24" s="19">
        <f t="shared" si="5"/>
        <v>23.416301826923078</v>
      </c>
    </row>
    <row r="25" spans="2:9" x14ac:dyDescent="0.3">
      <c r="B25" s="8">
        <f t="shared" si="6"/>
        <v>18</v>
      </c>
      <c r="C25" s="17">
        <v>49138.97</v>
      </c>
      <c r="D25" s="17">
        <f t="shared" si="0"/>
        <v>50121.749400000001</v>
      </c>
      <c r="E25" s="17">
        <f t="shared" si="1"/>
        <v>4176.8124500000004</v>
      </c>
      <c r="F25" s="18">
        <f t="shared" si="2"/>
        <v>25.365257793522268</v>
      </c>
      <c r="G25" s="18">
        <f t="shared" si="3"/>
        <v>12.682628896761134</v>
      </c>
      <c r="H25" s="18">
        <f t="shared" si="4"/>
        <v>5.0730515587044538</v>
      </c>
      <c r="I25" s="19">
        <f t="shared" si="5"/>
        <v>24.096994903846156</v>
      </c>
    </row>
    <row r="26" spans="2:9" x14ac:dyDescent="0.3">
      <c r="B26" s="8">
        <f t="shared" si="6"/>
        <v>19</v>
      </c>
      <c r="C26" s="17">
        <v>49150.47</v>
      </c>
      <c r="D26" s="17">
        <f t="shared" si="0"/>
        <v>50133.479400000004</v>
      </c>
      <c r="E26" s="17">
        <f t="shared" si="1"/>
        <v>4177.7899500000003</v>
      </c>
      <c r="F26" s="18">
        <f t="shared" si="2"/>
        <v>25.371194028340081</v>
      </c>
      <c r="G26" s="18">
        <f t="shared" si="3"/>
        <v>12.685597014170041</v>
      </c>
      <c r="H26" s="18">
        <f t="shared" si="4"/>
        <v>5.0742388056680161</v>
      </c>
      <c r="I26" s="19">
        <f t="shared" si="5"/>
        <v>24.102634326923077</v>
      </c>
    </row>
    <row r="27" spans="2:9" x14ac:dyDescent="0.3">
      <c r="B27" s="8">
        <f t="shared" si="6"/>
        <v>20</v>
      </c>
      <c r="C27" s="17">
        <v>50956.08</v>
      </c>
      <c r="D27" s="17">
        <f t="shared" si="0"/>
        <v>51975.2016</v>
      </c>
      <c r="E27" s="17">
        <f t="shared" si="1"/>
        <v>4331.2668000000003</v>
      </c>
      <c r="F27" s="18">
        <f t="shared" si="2"/>
        <v>26.30323967611336</v>
      </c>
      <c r="G27" s="18">
        <f t="shared" si="3"/>
        <v>13.15161983805668</v>
      </c>
      <c r="H27" s="18">
        <f t="shared" si="4"/>
        <v>5.2606479352226723</v>
      </c>
      <c r="I27" s="19">
        <f t="shared" si="5"/>
        <v>24.988077692307691</v>
      </c>
    </row>
    <row r="28" spans="2:9" x14ac:dyDescent="0.3">
      <c r="B28" s="8">
        <f t="shared" si="6"/>
        <v>21</v>
      </c>
      <c r="C28" s="17">
        <v>50967.53</v>
      </c>
      <c r="D28" s="17">
        <f t="shared" si="0"/>
        <v>51986.880599999997</v>
      </c>
      <c r="E28" s="17">
        <f t="shared" si="1"/>
        <v>4332.2400500000003</v>
      </c>
      <c r="F28" s="18">
        <f t="shared" si="2"/>
        <v>26.309150101214573</v>
      </c>
      <c r="G28" s="18">
        <f t="shared" si="3"/>
        <v>13.154575050607287</v>
      </c>
      <c r="H28" s="18">
        <f t="shared" si="4"/>
        <v>5.2618300202429147</v>
      </c>
      <c r="I28" s="19">
        <f t="shared" si="5"/>
        <v>24.993692596153846</v>
      </c>
    </row>
    <row r="29" spans="2:9" x14ac:dyDescent="0.3">
      <c r="B29" s="8">
        <f t="shared" si="6"/>
        <v>22</v>
      </c>
      <c r="C29" s="17">
        <v>52773.14</v>
      </c>
      <c r="D29" s="17">
        <f t="shared" si="0"/>
        <v>53828.602800000001</v>
      </c>
      <c r="E29" s="17">
        <f t="shared" si="1"/>
        <v>4485.7168999999994</v>
      </c>
      <c r="F29" s="18">
        <f t="shared" si="2"/>
        <v>27.241195748987856</v>
      </c>
      <c r="G29" s="18">
        <f t="shared" si="3"/>
        <v>13.620597874493928</v>
      </c>
      <c r="H29" s="18">
        <f t="shared" si="4"/>
        <v>5.4482391497975708</v>
      </c>
      <c r="I29" s="19">
        <f t="shared" si="5"/>
        <v>25.879135961538463</v>
      </c>
    </row>
    <row r="30" spans="2:9" x14ac:dyDescent="0.3">
      <c r="B30" s="8">
        <f t="shared" si="6"/>
        <v>23</v>
      </c>
      <c r="C30" s="17">
        <v>54598.17</v>
      </c>
      <c r="D30" s="17">
        <f t="shared" si="0"/>
        <v>55690.133399999999</v>
      </c>
      <c r="E30" s="17">
        <f t="shared" si="1"/>
        <v>4640.8444499999996</v>
      </c>
      <c r="F30" s="18">
        <f t="shared" si="2"/>
        <v>28.183265890688258</v>
      </c>
      <c r="G30" s="18">
        <f t="shared" si="3"/>
        <v>14.091632945344129</v>
      </c>
      <c r="H30" s="18">
        <f t="shared" si="4"/>
        <v>5.6366531781376512</v>
      </c>
      <c r="I30" s="19">
        <f t="shared" si="5"/>
        <v>26.774102596153845</v>
      </c>
    </row>
    <row r="31" spans="2:9" x14ac:dyDescent="0.3">
      <c r="B31" s="8">
        <f t="shared" si="6"/>
        <v>24</v>
      </c>
      <c r="C31" s="17">
        <v>56403.78</v>
      </c>
      <c r="D31" s="17">
        <f t="shared" si="0"/>
        <v>57531.855600000003</v>
      </c>
      <c r="E31" s="17">
        <f t="shared" si="1"/>
        <v>4794.3212999999996</v>
      </c>
      <c r="F31" s="18">
        <f t="shared" si="2"/>
        <v>29.11531153846154</v>
      </c>
      <c r="G31" s="18">
        <f t="shared" si="3"/>
        <v>14.55765576923077</v>
      </c>
      <c r="H31" s="18">
        <f t="shared" si="4"/>
        <v>5.8230623076923083</v>
      </c>
      <c r="I31" s="19">
        <f t="shared" si="5"/>
        <v>27.659545961538463</v>
      </c>
    </row>
    <row r="32" spans="2:9" x14ac:dyDescent="0.3">
      <c r="B32" s="8">
        <f t="shared" si="6"/>
        <v>25</v>
      </c>
      <c r="C32" s="17">
        <v>56525.760000000002</v>
      </c>
      <c r="D32" s="17">
        <f t="shared" si="0"/>
        <v>57656.275200000004</v>
      </c>
      <c r="E32" s="17">
        <f t="shared" si="1"/>
        <v>4804.6896000000006</v>
      </c>
      <c r="F32" s="18">
        <f t="shared" si="2"/>
        <v>29.178276923076925</v>
      </c>
      <c r="G32" s="18">
        <f t="shared" si="3"/>
        <v>14.589138461538463</v>
      </c>
      <c r="H32" s="18">
        <f t="shared" si="4"/>
        <v>5.8356553846153849</v>
      </c>
      <c r="I32" s="19">
        <f t="shared" si="5"/>
        <v>27.719363076923077</v>
      </c>
    </row>
    <row r="33" spans="2:9" x14ac:dyDescent="0.3">
      <c r="B33" s="8">
        <f t="shared" si="6"/>
        <v>26</v>
      </c>
      <c r="C33" s="17">
        <v>56620.62</v>
      </c>
      <c r="D33" s="17">
        <f t="shared" si="0"/>
        <v>57753.032400000004</v>
      </c>
      <c r="E33" s="17">
        <f t="shared" si="1"/>
        <v>4812.7527</v>
      </c>
      <c r="F33" s="18">
        <f t="shared" si="2"/>
        <v>29.227243117408907</v>
      </c>
      <c r="G33" s="18">
        <f t="shared" si="3"/>
        <v>14.613621558704454</v>
      </c>
      <c r="H33" s="18">
        <f t="shared" si="4"/>
        <v>5.8454486234817811</v>
      </c>
      <c r="I33" s="19">
        <f t="shared" si="5"/>
        <v>27.765880961538464</v>
      </c>
    </row>
    <row r="34" spans="2:9" x14ac:dyDescent="0.3">
      <c r="B34" s="8">
        <f t="shared" si="6"/>
        <v>27</v>
      </c>
      <c r="C34" s="17">
        <v>56728.2</v>
      </c>
      <c r="D34" s="17">
        <f t="shared" si="0"/>
        <v>57862.763999999996</v>
      </c>
      <c r="E34" s="17">
        <f t="shared" si="1"/>
        <v>4821.8969999999999</v>
      </c>
      <c r="F34" s="18">
        <f t="shared" si="2"/>
        <v>29.282775303643721</v>
      </c>
      <c r="G34" s="18">
        <f t="shared" si="3"/>
        <v>14.64138765182186</v>
      </c>
      <c r="H34" s="18">
        <f t="shared" si="4"/>
        <v>5.856555060728744</v>
      </c>
      <c r="I34" s="19">
        <f t="shared" si="5"/>
        <v>27.818636538461536</v>
      </c>
    </row>
    <row r="35" spans="2:9" x14ac:dyDescent="0.3">
      <c r="B35" s="8">
        <f t="shared" si="6"/>
        <v>28</v>
      </c>
      <c r="C35" s="17">
        <v>56809.65</v>
      </c>
      <c r="D35" s="17">
        <f t="shared" si="0"/>
        <v>57945.843000000001</v>
      </c>
      <c r="E35" s="17">
        <f t="shared" si="1"/>
        <v>4828.8202499999998</v>
      </c>
      <c r="F35" s="18">
        <f t="shared" si="2"/>
        <v>29.324819331983807</v>
      </c>
      <c r="G35" s="18">
        <f t="shared" si="3"/>
        <v>14.662409665991904</v>
      </c>
      <c r="H35" s="18">
        <f t="shared" si="4"/>
        <v>5.8649638663967618</v>
      </c>
      <c r="I35" s="19">
        <f t="shared" si="5"/>
        <v>27.858578365384616</v>
      </c>
    </row>
    <row r="36" spans="2:9" x14ac:dyDescent="0.3">
      <c r="B36" s="8">
        <f t="shared" si="6"/>
        <v>29</v>
      </c>
      <c r="C36" s="17">
        <v>56885.06</v>
      </c>
      <c r="D36" s="17">
        <f t="shared" si="0"/>
        <v>58022.761200000001</v>
      </c>
      <c r="E36" s="17">
        <f t="shared" si="1"/>
        <v>4835.2300999999998</v>
      </c>
      <c r="F36" s="18">
        <f t="shared" si="2"/>
        <v>29.363745546558704</v>
      </c>
      <c r="G36" s="18">
        <f t="shared" si="3"/>
        <v>14.681872773279352</v>
      </c>
      <c r="H36" s="18">
        <f t="shared" si="4"/>
        <v>5.8727491093117408</v>
      </c>
      <c r="I36" s="19">
        <f t="shared" si="5"/>
        <v>27.895558269230769</v>
      </c>
    </row>
    <row r="37" spans="2:9" x14ac:dyDescent="0.3">
      <c r="B37" s="8">
        <f t="shared" si="6"/>
        <v>30</v>
      </c>
      <c r="C37" s="17">
        <v>56954.98</v>
      </c>
      <c r="D37" s="17">
        <f t="shared" si="0"/>
        <v>58094.079600000005</v>
      </c>
      <c r="E37" s="17">
        <f t="shared" si="1"/>
        <v>4841.1733000000004</v>
      </c>
      <c r="F37" s="18">
        <f t="shared" si="2"/>
        <v>29.399837854251015</v>
      </c>
      <c r="G37" s="18">
        <f t="shared" si="3"/>
        <v>14.699918927125507</v>
      </c>
      <c r="H37" s="18">
        <f t="shared" si="4"/>
        <v>5.8799675708502033</v>
      </c>
      <c r="I37" s="19">
        <f t="shared" si="5"/>
        <v>27.929845961538465</v>
      </c>
    </row>
    <row r="38" spans="2:9" x14ac:dyDescent="0.3">
      <c r="B38" s="8">
        <f t="shared" si="6"/>
        <v>31</v>
      </c>
      <c r="C38" s="17">
        <v>57019.69</v>
      </c>
      <c r="D38" s="17">
        <f t="shared" si="0"/>
        <v>58160.0838</v>
      </c>
      <c r="E38" s="17">
        <f t="shared" si="1"/>
        <v>4846.6736500000006</v>
      </c>
      <c r="F38" s="18">
        <f t="shared" si="2"/>
        <v>29.433240789473686</v>
      </c>
      <c r="G38" s="18">
        <f t="shared" si="3"/>
        <v>14.716620394736843</v>
      </c>
      <c r="H38" s="18">
        <f t="shared" si="4"/>
        <v>5.8866481578947374</v>
      </c>
      <c r="I38" s="19">
        <f t="shared" si="5"/>
        <v>27.961578750000001</v>
      </c>
    </row>
    <row r="39" spans="2:9" x14ac:dyDescent="0.3">
      <c r="B39" s="8">
        <f t="shared" si="6"/>
        <v>32</v>
      </c>
      <c r="C39" s="17">
        <v>57079.62</v>
      </c>
      <c r="D39" s="17">
        <f t="shared" si="0"/>
        <v>58221.212400000004</v>
      </c>
      <c r="E39" s="17">
        <f t="shared" si="1"/>
        <v>4851.7677000000003</v>
      </c>
      <c r="F39" s="18">
        <f t="shared" si="2"/>
        <v>29.464176315789476</v>
      </c>
      <c r="G39" s="18">
        <f t="shared" si="3"/>
        <v>14.732088157894738</v>
      </c>
      <c r="H39" s="18">
        <f t="shared" si="4"/>
        <v>5.8928352631578953</v>
      </c>
      <c r="I39" s="19">
        <f t="shared" si="5"/>
        <v>27.990967500000004</v>
      </c>
    </row>
    <row r="40" spans="2:9" x14ac:dyDescent="0.3">
      <c r="B40" s="8">
        <f t="shared" si="6"/>
        <v>33</v>
      </c>
      <c r="C40" s="17">
        <v>57135.1</v>
      </c>
      <c r="D40" s="17">
        <f t="shared" si="0"/>
        <v>58277.801999999996</v>
      </c>
      <c r="E40" s="17">
        <f t="shared" si="1"/>
        <v>4856.4835000000003</v>
      </c>
      <c r="F40" s="18">
        <f t="shared" si="2"/>
        <v>29.492814777327933</v>
      </c>
      <c r="G40" s="18">
        <f t="shared" si="3"/>
        <v>14.746407388663966</v>
      </c>
      <c r="H40" s="18">
        <f t="shared" si="4"/>
        <v>5.8985629554655867</v>
      </c>
      <c r="I40" s="19">
        <f t="shared" si="5"/>
        <v>28.018174038461538</v>
      </c>
    </row>
    <row r="41" spans="2:9" x14ac:dyDescent="0.3">
      <c r="B41" s="8">
        <f t="shared" si="6"/>
        <v>34</v>
      </c>
      <c r="C41" s="17">
        <v>57186.51</v>
      </c>
      <c r="D41" s="17">
        <f t="shared" si="0"/>
        <v>58330.2402</v>
      </c>
      <c r="E41" s="17">
        <f t="shared" si="1"/>
        <v>4860.8533500000003</v>
      </c>
      <c r="F41" s="18">
        <f t="shared" si="2"/>
        <v>29.519352327935223</v>
      </c>
      <c r="G41" s="18">
        <f t="shared" si="3"/>
        <v>14.759676163967612</v>
      </c>
      <c r="H41" s="18">
        <f t="shared" si="4"/>
        <v>5.9038704655870449</v>
      </c>
      <c r="I41" s="19">
        <f t="shared" si="5"/>
        <v>28.043384711538462</v>
      </c>
    </row>
    <row r="42" spans="2:9" x14ac:dyDescent="0.3">
      <c r="B42" s="20">
        <f t="shared" si="6"/>
        <v>35</v>
      </c>
      <c r="C42" s="21">
        <v>57234.07</v>
      </c>
      <c r="D42" s="21">
        <f t="shared" si="0"/>
        <v>58378.751400000001</v>
      </c>
      <c r="E42" s="21">
        <f t="shared" si="1"/>
        <v>4864.8959500000001</v>
      </c>
      <c r="F42" s="22">
        <f t="shared" si="2"/>
        <v>29.543902530364374</v>
      </c>
      <c r="G42" s="22">
        <f t="shared" si="3"/>
        <v>14.771951265182187</v>
      </c>
      <c r="H42" s="22">
        <f t="shared" si="4"/>
        <v>5.9087805060728744</v>
      </c>
      <c r="I42" s="23">
        <f t="shared" si="5"/>
        <v>28.066707403846156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10.777343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441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38</v>
      </c>
      <c r="C1" s="59" t="s">
        <v>196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331</v>
      </c>
      <c r="L5" s="63" t="s">
        <v>172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36802.86</v>
      </c>
      <c r="D7" s="17">
        <f t="shared" ref="D7:D42" si="0">C7*$I$1</f>
        <v>37538.917200000004</v>
      </c>
      <c r="E7" s="17">
        <f t="shared" ref="E7:E42" si="1">C7/12*$I$1</f>
        <v>3128.2431000000001</v>
      </c>
      <c r="F7" s="18">
        <f t="shared" ref="F7:F42" si="2">D7/1976</f>
        <v>18.997427732793525</v>
      </c>
      <c r="G7" s="18">
        <f>F7/2</f>
        <v>9.4987138663967627</v>
      </c>
      <c r="H7" s="18">
        <f>F7/5</f>
        <v>3.7994855465587052</v>
      </c>
      <c r="I7" s="19">
        <f>D7/2080</f>
        <v>18.047556346153847</v>
      </c>
    </row>
    <row r="8" spans="2:13" x14ac:dyDescent="0.3">
      <c r="B8" s="8">
        <f>B7+1</f>
        <v>1</v>
      </c>
      <c r="C8" s="17">
        <v>37351.550000000003</v>
      </c>
      <c r="D8" s="17">
        <f t="shared" si="0"/>
        <v>38098.581000000006</v>
      </c>
      <c r="E8" s="17">
        <f t="shared" si="1"/>
        <v>3174.8817500000005</v>
      </c>
      <c r="F8" s="18">
        <f t="shared" si="2"/>
        <v>19.28065840080972</v>
      </c>
      <c r="G8" s="18">
        <f t="shared" ref="G8:G42" si="3">F8/2</f>
        <v>9.6403292004048602</v>
      </c>
      <c r="H8" s="18">
        <f t="shared" ref="H8:H42" si="4">F8/5</f>
        <v>3.8561316801619441</v>
      </c>
      <c r="I8" s="19">
        <f t="shared" ref="I8:I42" si="5">D8/2080</f>
        <v>18.316625480769233</v>
      </c>
    </row>
    <row r="9" spans="2:13" x14ac:dyDescent="0.3">
      <c r="B9" s="8">
        <f t="shared" ref="B9:B42" si="6">B8+1</f>
        <v>2</v>
      </c>
      <c r="C9" s="17">
        <v>38058.43</v>
      </c>
      <c r="D9" s="17">
        <f t="shared" si="0"/>
        <v>38819.598599999998</v>
      </c>
      <c r="E9" s="17">
        <f t="shared" si="1"/>
        <v>3234.9665500000001</v>
      </c>
      <c r="F9" s="18">
        <f t="shared" si="2"/>
        <v>19.645545850202428</v>
      </c>
      <c r="G9" s="18">
        <f t="shared" si="3"/>
        <v>9.8227729251012139</v>
      </c>
      <c r="H9" s="18">
        <f t="shared" si="4"/>
        <v>3.9291091700404857</v>
      </c>
      <c r="I9" s="19">
        <f t="shared" si="5"/>
        <v>18.663268557692305</v>
      </c>
    </row>
    <row r="10" spans="2:13" x14ac:dyDescent="0.3">
      <c r="B10" s="8">
        <f t="shared" si="6"/>
        <v>3</v>
      </c>
      <c r="C10" s="17">
        <v>38918.42</v>
      </c>
      <c r="D10" s="17">
        <f t="shared" si="0"/>
        <v>39696.788399999998</v>
      </c>
      <c r="E10" s="17">
        <f t="shared" si="1"/>
        <v>3308.0656999999997</v>
      </c>
      <c r="F10" s="18">
        <f t="shared" si="2"/>
        <v>20.089467813765182</v>
      </c>
      <c r="G10" s="18">
        <f t="shared" si="3"/>
        <v>10.044733906882591</v>
      </c>
      <c r="H10" s="18">
        <f t="shared" si="4"/>
        <v>4.0178935627530361</v>
      </c>
      <c r="I10" s="19">
        <f t="shared" si="5"/>
        <v>19.084994423076921</v>
      </c>
    </row>
    <row r="11" spans="2:13" x14ac:dyDescent="0.3">
      <c r="B11" s="8">
        <f t="shared" si="6"/>
        <v>4</v>
      </c>
      <c r="C11" s="17">
        <v>39481.22</v>
      </c>
      <c r="D11" s="17">
        <f t="shared" si="0"/>
        <v>40270.844400000002</v>
      </c>
      <c r="E11" s="17">
        <f t="shared" si="1"/>
        <v>3355.9037000000003</v>
      </c>
      <c r="F11" s="18">
        <f t="shared" si="2"/>
        <v>20.379981983805671</v>
      </c>
      <c r="G11" s="18">
        <f t="shared" si="3"/>
        <v>10.189990991902835</v>
      </c>
      <c r="H11" s="18">
        <f t="shared" si="4"/>
        <v>4.0759963967611341</v>
      </c>
      <c r="I11" s="19">
        <f t="shared" si="5"/>
        <v>19.360982884615385</v>
      </c>
    </row>
    <row r="12" spans="2:13" x14ac:dyDescent="0.3">
      <c r="B12" s="8">
        <f t="shared" si="6"/>
        <v>5</v>
      </c>
      <c r="C12" s="17">
        <v>40479.620000000003</v>
      </c>
      <c r="D12" s="17">
        <f t="shared" si="0"/>
        <v>41289.212400000004</v>
      </c>
      <c r="E12" s="17">
        <f t="shared" si="1"/>
        <v>3440.7677000000003</v>
      </c>
      <c r="F12" s="18">
        <f t="shared" si="2"/>
        <v>20.895350404858302</v>
      </c>
      <c r="G12" s="18">
        <f t="shared" si="3"/>
        <v>10.447675202429151</v>
      </c>
      <c r="H12" s="18">
        <f t="shared" si="4"/>
        <v>4.1790700809716608</v>
      </c>
      <c r="I12" s="19">
        <f t="shared" si="5"/>
        <v>19.850582884615388</v>
      </c>
    </row>
    <row r="13" spans="2:13" x14ac:dyDescent="0.3">
      <c r="B13" s="8">
        <f t="shared" si="6"/>
        <v>6</v>
      </c>
      <c r="C13" s="17">
        <v>40988.33</v>
      </c>
      <c r="D13" s="17">
        <f t="shared" si="0"/>
        <v>41808.096600000004</v>
      </c>
      <c r="E13" s="17">
        <f t="shared" si="1"/>
        <v>3484.0080499999999</v>
      </c>
      <c r="F13" s="18">
        <f t="shared" si="2"/>
        <v>21.157943623481785</v>
      </c>
      <c r="G13" s="18">
        <f t="shared" si="3"/>
        <v>10.578971811740892</v>
      </c>
      <c r="H13" s="18">
        <f t="shared" si="4"/>
        <v>4.2315887246963566</v>
      </c>
      <c r="I13" s="19">
        <f t="shared" si="5"/>
        <v>20.100046442307693</v>
      </c>
    </row>
    <row r="14" spans="2:13" x14ac:dyDescent="0.3">
      <c r="B14" s="8">
        <f t="shared" si="6"/>
        <v>7</v>
      </c>
      <c r="C14" s="17">
        <v>41933.32</v>
      </c>
      <c r="D14" s="17">
        <f t="shared" si="0"/>
        <v>42771.986400000002</v>
      </c>
      <c r="E14" s="17">
        <f t="shared" si="1"/>
        <v>3564.3321999999998</v>
      </c>
      <c r="F14" s="18">
        <f t="shared" si="2"/>
        <v>21.64574210526316</v>
      </c>
      <c r="G14" s="18">
        <f t="shared" si="3"/>
        <v>10.82287105263158</v>
      </c>
      <c r="H14" s="18">
        <f t="shared" si="4"/>
        <v>4.3291484210526319</v>
      </c>
      <c r="I14" s="19">
        <f t="shared" si="5"/>
        <v>20.563455000000001</v>
      </c>
    </row>
    <row r="15" spans="2:13" x14ac:dyDescent="0.3">
      <c r="B15" s="8">
        <f t="shared" si="6"/>
        <v>8</v>
      </c>
      <c r="C15" s="17">
        <v>42812.37</v>
      </c>
      <c r="D15" s="17">
        <f t="shared" si="0"/>
        <v>43668.617400000003</v>
      </c>
      <c r="E15" s="17">
        <f t="shared" si="1"/>
        <v>3639.0514500000004</v>
      </c>
      <c r="F15" s="18">
        <f t="shared" si="2"/>
        <v>22.099502732793525</v>
      </c>
      <c r="G15" s="18">
        <f t="shared" si="3"/>
        <v>11.049751366396762</v>
      </c>
      <c r="H15" s="18">
        <f t="shared" si="4"/>
        <v>4.4199005465587051</v>
      </c>
      <c r="I15" s="19">
        <f t="shared" si="5"/>
        <v>20.994527596153848</v>
      </c>
    </row>
    <row r="16" spans="2:13" x14ac:dyDescent="0.3">
      <c r="B16" s="8">
        <f t="shared" si="6"/>
        <v>9</v>
      </c>
      <c r="C16" s="17">
        <v>43283.31</v>
      </c>
      <c r="D16" s="17">
        <f t="shared" si="0"/>
        <v>44148.976199999997</v>
      </c>
      <c r="E16" s="17">
        <f t="shared" si="1"/>
        <v>3679.0813499999999</v>
      </c>
      <c r="F16" s="18">
        <f t="shared" si="2"/>
        <v>22.342599291497976</v>
      </c>
      <c r="G16" s="18">
        <f t="shared" si="3"/>
        <v>11.171299645748988</v>
      </c>
      <c r="H16" s="18">
        <f t="shared" si="4"/>
        <v>4.4685198582995955</v>
      </c>
      <c r="I16" s="19">
        <f t="shared" si="5"/>
        <v>21.225469326923076</v>
      </c>
    </row>
    <row r="17" spans="2:9" x14ac:dyDescent="0.3">
      <c r="B17" s="8">
        <f t="shared" si="6"/>
        <v>10</v>
      </c>
      <c r="C17" s="17">
        <v>44544.06</v>
      </c>
      <c r="D17" s="17">
        <f t="shared" si="0"/>
        <v>45434.941200000001</v>
      </c>
      <c r="E17" s="17">
        <f t="shared" si="1"/>
        <v>3786.2450999999996</v>
      </c>
      <c r="F17" s="18">
        <f t="shared" si="2"/>
        <v>22.993391295546559</v>
      </c>
      <c r="G17" s="18">
        <f t="shared" si="3"/>
        <v>11.496695647773279</v>
      </c>
      <c r="H17" s="18">
        <f t="shared" si="4"/>
        <v>4.5986782591093114</v>
      </c>
      <c r="I17" s="19">
        <f t="shared" si="5"/>
        <v>21.843721730769232</v>
      </c>
    </row>
    <row r="18" spans="2:9" x14ac:dyDescent="0.3">
      <c r="B18" s="8">
        <f t="shared" si="6"/>
        <v>11</v>
      </c>
      <c r="C18" s="17">
        <v>44932.4</v>
      </c>
      <c r="D18" s="17">
        <f t="shared" si="0"/>
        <v>45831.048000000003</v>
      </c>
      <c r="E18" s="17">
        <f t="shared" si="1"/>
        <v>3819.2540000000004</v>
      </c>
      <c r="F18" s="18">
        <f t="shared" si="2"/>
        <v>23.19385020242915</v>
      </c>
      <c r="G18" s="18">
        <f t="shared" si="3"/>
        <v>11.596925101214575</v>
      </c>
      <c r="H18" s="18">
        <f t="shared" si="4"/>
        <v>4.6387700404858299</v>
      </c>
      <c r="I18" s="19">
        <f t="shared" si="5"/>
        <v>22.034157692307694</v>
      </c>
    </row>
    <row r="19" spans="2:9" x14ac:dyDescent="0.3">
      <c r="B19" s="8">
        <f t="shared" si="6"/>
        <v>12</v>
      </c>
      <c r="C19" s="17">
        <v>46181.09</v>
      </c>
      <c r="D19" s="17">
        <f t="shared" si="0"/>
        <v>47104.711799999997</v>
      </c>
      <c r="E19" s="17">
        <f t="shared" si="1"/>
        <v>3925.3926499999998</v>
      </c>
      <c r="F19" s="18">
        <f t="shared" si="2"/>
        <v>23.838416902834005</v>
      </c>
      <c r="G19" s="18">
        <f t="shared" si="3"/>
        <v>11.919208451417003</v>
      </c>
      <c r="H19" s="18">
        <f t="shared" si="4"/>
        <v>4.7676833805668011</v>
      </c>
      <c r="I19" s="19">
        <f t="shared" si="5"/>
        <v>22.646496057692307</v>
      </c>
    </row>
    <row r="20" spans="2:9" x14ac:dyDescent="0.3">
      <c r="B20" s="8">
        <f t="shared" si="6"/>
        <v>13</v>
      </c>
      <c r="C20" s="17">
        <v>46524.89</v>
      </c>
      <c r="D20" s="17">
        <f t="shared" si="0"/>
        <v>47455.387799999997</v>
      </c>
      <c r="E20" s="17">
        <f t="shared" si="1"/>
        <v>3954.6156500000002</v>
      </c>
      <c r="F20" s="18">
        <f t="shared" si="2"/>
        <v>24.01588451417004</v>
      </c>
      <c r="G20" s="18">
        <f t="shared" si="3"/>
        <v>12.00794225708502</v>
      </c>
      <c r="H20" s="18">
        <f t="shared" si="4"/>
        <v>4.8031769028340081</v>
      </c>
      <c r="I20" s="19">
        <f t="shared" si="5"/>
        <v>22.815090288461537</v>
      </c>
    </row>
    <row r="21" spans="2:9" x14ac:dyDescent="0.3">
      <c r="B21" s="8">
        <f t="shared" si="6"/>
        <v>14</v>
      </c>
      <c r="C21" s="17">
        <v>47730.86</v>
      </c>
      <c r="D21" s="17">
        <f t="shared" si="0"/>
        <v>48685.477200000001</v>
      </c>
      <c r="E21" s="17">
        <f t="shared" si="1"/>
        <v>4057.1231000000002</v>
      </c>
      <c r="F21" s="18">
        <f t="shared" si="2"/>
        <v>24.63839939271255</v>
      </c>
      <c r="G21" s="18">
        <f t="shared" si="3"/>
        <v>12.319199696356275</v>
      </c>
      <c r="H21" s="18">
        <f t="shared" si="4"/>
        <v>4.9276798785425102</v>
      </c>
      <c r="I21" s="19">
        <f t="shared" si="5"/>
        <v>23.406479423076924</v>
      </c>
    </row>
    <row r="22" spans="2:9" x14ac:dyDescent="0.3">
      <c r="B22" s="8">
        <f t="shared" si="6"/>
        <v>15</v>
      </c>
      <c r="C22" s="17">
        <v>48033.82</v>
      </c>
      <c r="D22" s="17">
        <f t="shared" si="0"/>
        <v>48994.496400000004</v>
      </c>
      <c r="E22" s="17">
        <f t="shared" si="1"/>
        <v>4082.8746999999998</v>
      </c>
      <c r="F22" s="18">
        <f t="shared" si="2"/>
        <v>24.794785627530366</v>
      </c>
      <c r="G22" s="18">
        <f t="shared" si="3"/>
        <v>12.397392813765183</v>
      </c>
      <c r="H22" s="18">
        <f t="shared" si="4"/>
        <v>4.9589571255060729</v>
      </c>
      <c r="I22" s="19">
        <f t="shared" si="5"/>
        <v>23.555046346153848</v>
      </c>
    </row>
    <row r="23" spans="2:9" x14ac:dyDescent="0.3">
      <c r="B23" s="8">
        <f t="shared" si="6"/>
        <v>16</v>
      </c>
      <c r="C23" s="17">
        <v>49235.45</v>
      </c>
      <c r="D23" s="17">
        <f t="shared" si="0"/>
        <v>50220.159</v>
      </c>
      <c r="E23" s="17">
        <f t="shared" si="1"/>
        <v>4185.01325</v>
      </c>
      <c r="F23" s="18">
        <f t="shared" si="2"/>
        <v>25.415060222672064</v>
      </c>
      <c r="G23" s="18">
        <f t="shared" si="3"/>
        <v>12.707530111336032</v>
      </c>
      <c r="H23" s="18">
        <f t="shared" si="4"/>
        <v>5.0830120445344127</v>
      </c>
      <c r="I23" s="19">
        <f t="shared" si="5"/>
        <v>24.144307211538461</v>
      </c>
    </row>
    <row r="24" spans="2:9" x14ac:dyDescent="0.3">
      <c r="B24" s="8">
        <f t="shared" si="6"/>
        <v>17</v>
      </c>
      <c r="C24" s="17">
        <v>49534.239999999998</v>
      </c>
      <c r="D24" s="17">
        <f t="shared" si="0"/>
        <v>50524.924800000001</v>
      </c>
      <c r="E24" s="17">
        <f t="shared" si="1"/>
        <v>4210.4104000000007</v>
      </c>
      <c r="F24" s="18">
        <f t="shared" si="2"/>
        <v>25.569293927125507</v>
      </c>
      <c r="G24" s="18">
        <f t="shared" si="3"/>
        <v>12.784646963562754</v>
      </c>
      <c r="H24" s="18">
        <f t="shared" si="4"/>
        <v>5.1138587854251014</v>
      </c>
      <c r="I24" s="19">
        <f t="shared" si="5"/>
        <v>24.29082923076923</v>
      </c>
    </row>
    <row r="25" spans="2:9" x14ac:dyDescent="0.3">
      <c r="B25" s="8">
        <f t="shared" si="6"/>
        <v>18</v>
      </c>
      <c r="C25" s="17">
        <v>50705.4</v>
      </c>
      <c r="D25" s="17">
        <f t="shared" si="0"/>
        <v>51719.508000000002</v>
      </c>
      <c r="E25" s="17">
        <f t="shared" si="1"/>
        <v>4309.9589999999998</v>
      </c>
      <c r="F25" s="18">
        <f t="shared" si="2"/>
        <v>26.173840080971662</v>
      </c>
      <c r="G25" s="18">
        <f t="shared" si="3"/>
        <v>13.086920040485831</v>
      </c>
      <c r="H25" s="18">
        <f t="shared" si="4"/>
        <v>5.234768016194332</v>
      </c>
      <c r="I25" s="19">
        <f t="shared" si="5"/>
        <v>24.865148076923077</v>
      </c>
    </row>
    <row r="26" spans="2:9" x14ac:dyDescent="0.3">
      <c r="B26" s="8">
        <f t="shared" si="6"/>
        <v>19</v>
      </c>
      <c r="C26" s="17">
        <v>50967.54</v>
      </c>
      <c r="D26" s="17">
        <f t="shared" si="0"/>
        <v>51986.890800000001</v>
      </c>
      <c r="E26" s="17">
        <f t="shared" si="1"/>
        <v>4332.2408999999998</v>
      </c>
      <c r="F26" s="18">
        <f t="shared" si="2"/>
        <v>26.309155263157894</v>
      </c>
      <c r="G26" s="18">
        <f t="shared" si="3"/>
        <v>13.154577631578947</v>
      </c>
      <c r="H26" s="18">
        <f t="shared" si="4"/>
        <v>5.261831052631579</v>
      </c>
      <c r="I26" s="19">
        <f t="shared" si="5"/>
        <v>24.9936975</v>
      </c>
    </row>
    <row r="27" spans="2:9" x14ac:dyDescent="0.3">
      <c r="B27" s="8">
        <f t="shared" si="6"/>
        <v>20</v>
      </c>
      <c r="C27" s="17">
        <v>52107.19</v>
      </c>
      <c r="D27" s="17">
        <f t="shared" si="0"/>
        <v>53149.3338</v>
      </c>
      <c r="E27" s="17">
        <f t="shared" si="1"/>
        <v>4429.1111500000006</v>
      </c>
      <c r="F27" s="18">
        <f t="shared" si="2"/>
        <v>26.897436133603239</v>
      </c>
      <c r="G27" s="18">
        <f t="shared" si="3"/>
        <v>13.44871806680162</v>
      </c>
      <c r="H27" s="18">
        <f t="shared" si="4"/>
        <v>5.3794872267206477</v>
      </c>
      <c r="I27" s="19">
        <f t="shared" si="5"/>
        <v>25.552564326923076</v>
      </c>
    </row>
    <row r="28" spans="2:9" x14ac:dyDescent="0.3">
      <c r="B28" s="8">
        <f t="shared" si="6"/>
        <v>21</v>
      </c>
      <c r="C28" s="17">
        <v>52325.37</v>
      </c>
      <c r="D28" s="17">
        <f t="shared" si="0"/>
        <v>53371.877400000005</v>
      </c>
      <c r="E28" s="17">
        <f t="shared" si="1"/>
        <v>4447.6564500000004</v>
      </c>
      <c r="F28" s="18">
        <f t="shared" si="2"/>
        <v>27.010059412955467</v>
      </c>
      <c r="G28" s="18">
        <f t="shared" si="3"/>
        <v>13.505029706477734</v>
      </c>
      <c r="H28" s="18">
        <f t="shared" si="4"/>
        <v>5.4020118825910934</v>
      </c>
      <c r="I28" s="19">
        <f t="shared" si="5"/>
        <v>25.659556442307693</v>
      </c>
    </row>
    <row r="29" spans="2:9" x14ac:dyDescent="0.3">
      <c r="B29" s="8">
        <f t="shared" si="6"/>
        <v>22</v>
      </c>
      <c r="C29" s="17">
        <v>53924.25</v>
      </c>
      <c r="D29" s="17">
        <f t="shared" si="0"/>
        <v>55002.735000000001</v>
      </c>
      <c r="E29" s="17">
        <f t="shared" si="1"/>
        <v>4583.5612499999997</v>
      </c>
      <c r="F29" s="18">
        <f t="shared" si="2"/>
        <v>27.835392206477731</v>
      </c>
      <c r="G29" s="18">
        <f t="shared" si="3"/>
        <v>13.917696103238866</v>
      </c>
      <c r="H29" s="18">
        <f t="shared" si="4"/>
        <v>5.5670784412955463</v>
      </c>
      <c r="I29" s="19">
        <f t="shared" si="5"/>
        <v>26.443622596153848</v>
      </c>
    </row>
    <row r="30" spans="2:9" x14ac:dyDescent="0.3">
      <c r="B30" s="8">
        <f t="shared" si="6"/>
        <v>23</v>
      </c>
      <c r="C30" s="17">
        <v>55749.29</v>
      </c>
      <c r="D30" s="17">
        <f t="shared" si="0"/>
        <v>56864.275800000003</v>
      </c>
      <c r="E30" s="17">
        <f t="shared" si="1"/>
        <v>4738.6896500000003</v>
      </c>
      <c r="F30" s="18">
        <f t="shared" si="2"/>
        <v>28.777467510121458</v>
      </c>
      <c r="G30" s="18">
        <f t="shared" si="3"/>
        <v>14.388733755060729</v>
      </c>
      <c r="H30" s="18">
        <f t="shared" si="4"/>
        <v>5.7554935020242919</v>
      </c>
      <c r="I30" s="19">
        <f t="shared" si="5"/>
        <v>27.338594134615388</v>
      </c>
    </row>
    <row r="31" spans="2:9" x14ac:dyDescent="0.3">
      <c r="B31" s="8">
        <f t="shared" si="6"/>
        <v>24</v>
      </c>
      <c r="C31" s="17">
        <v>57554.89</v>
      </c>
      <c r="D31" s="17">
        <f t="shared" si="0"/>
        <v>58705.987800000003</v>
      </c>
      <c r="E31" s="17">
        <f t="shared" si="1"/>
        <v>4892.1656499999999</v>
      </c>
      <c r="F31" s="18">
        <f t="shared" si="2"/>
        <v>29.709507995951419</v>
      </c>
      <c r="G31" s="18">
        <f t="shared" si="3"/>
        <v>14.85475399797571</v>
      </c>
      <c r="H31" s="18">
        <f t="shared" si="4"/>
        <v>5.9419015991902837</v>
      </c>
      <c r="I31" s="19">
        <f t="shared" si="5"/>
        <v>28.224032596153847</v>
      </c>
    </row>
    <row r="32" spans="2:9" x14ac:dyDescent="0.3">
      <c r="B32" s="8">
        <f t="shared" si="6"/>
        <v>25</v>
      </c>
      <c r="C32" s="17">
        <v>57678.96</v>
      </c>
      <c r="D32" s="17">
        <f t="shared" si="0"/>
        <v>58832.539199999999</v>
      </c>
      <c r="E32" s="17">
        <f t="shared" si="1"/>
        <v>4902.7115999999996</v>
      </c>
      <c r="F32" s="18">
        <f t="shared" si="2"/>
        <v>29.773552226720646</v>
      </c>
      <c r="G32" s="18">
        <f t="shared" si="3"/>
        <v>14.886776113360323</v>
      </c>
      <c r="H32" s="18">
        <f t="shared" si="4"/>
        <v>5.9547104453441291</v>
      </c>
      <c r="I32" s="19">
        <f t="shared" si="5"/>
        <v>28.284874615384616</v>
      </c>
    </row>
    <row r="33" spans="2:9" x14ac:dyDescent="0.3">
      <c r="B33" s="8">
        <f t="shared" si="6"/>
        <v>26</v>
      </c>
      <c r="C33" s="17">
        <v>57775.75</v>
      </c>
      <c r="D33" s="17">
        <f t="shared" si="0"/>
        <v>58931.264999999999</v>
      </c>
      <c r="E33" s="17">
        <f t="shared" si="1"/>
        <v>4910.9387499999993</v>
      </c>
      <c r="F33" s="18">
        <f t="shared" si="2"/>
        <v>29.823514676113358</v>
      </c>
      <c r="G33" s="18">
        <f t="shared" si="3"/>
        <v>14.911757338056679</v>
      </c>
      <c r="H33" s="18">
        <f t="shared" si="4"/>
        <v>5.9647029352226717</v>
      </c>
      <c r="I33" s="19">
        <f t="shared" si="5"/>
        <v>28.332338942307693</v>
      </c>
    </row>
    <row r="34" spans="2:9" x14ac:dyDescent="0.3">
      <c r="B34" s="8">
        <f t="shared" si="6"/>
        <v>27</v>
      </c>
      <c r="C34" s="17">
        <v>57885.13</v>
      </c>
      <c r="D34" s="17">
        <f t="shared" si="0"/>
        <v>59042.832600000002</v>
      </c>
      <c r="E34" s="17">
        <f t="shared" si="1"/>
        <v>4920.2360499999995</v>
      </c>
      <c r="F34" s="18">
        <f t="shared" si="2"/>
        <v>29.87997601214575</v>
      </c>
      <c r="G34" s="18">
        <f t="shared" si="3"/>
        <v>14.939988006072875</v>
      </c>
      <c r="H34" s="18">
        <f t="shared" si="4"/>
        <v>5.9759952024291501</v>
      </c>
      <c r="I34" s="19">
        <f t="shared" si="5"/>
        <v>28.385977211538464</v>
      </c>
    </row>
    <row r="35" spans="2:9" x14ac:dyDescent="0.3">
      <c r="B35" s="8">
        <f t="shared" si="6"/>
        <v>28</v>
      </c>
      <c r="C35" s="17">
        <v>57968.24</v>
      </c>
      <c r="D35" s="17">
        <f t="shared" si="0"/>
        <v>59127.604800000001</v>
      </c>
      <c r="E35" s="17">
        <f t="shared" si="1"/>
        <v>4927.3004000000001</v>
      </c>
      <c r="F35" s="18">
        <f t="shared" si="2"/>
        <v>29.922876923076924</v>
      </c>
      <c r="G35" s="18">
        <f t="shared" si="3"/>
        <v>14.961438461538462</v>
      </c>
      <c r="H35" s="18">
        <f t="shared" si="4"/>
        <v>5.9845753846153844</v>
      </c>
      <c r="I35" s="19">
        <f t="shared" si="5"/>
        <v>28.426733076923078</v>
      </c>
    </row>
    <row r="36" spans="2:9" x14ac:dyDescent="0.3">
      <c r="B36" s="8">
        <f t="shared" si="6"/>
        <v>29</v>
      </c>
      <c r="C36" s="17">
        <v>58045.19</v>
      </c>
      <c r="D36" s="17">
        <f t="shared" si="0"/>
        <v>59206.093800000002</v>
      </c>
      <c r="E36" s="17">
        <f t="shared" si="1"/>
        <v>4933.8411500000002</v>
      </c>
      <c r="F36" s="18">
        <f t="shared" si="2"/>
        <v>29.962598076923079</v>
      </c>
      <c r="G36" s="18">
        <f t="shared" si="3"/>
        <v>14.98129903846154</v>
      </c>
      <c r="H36" s="18">
        <f t="shared" si="4"/>
        <v>5.9925196153846159</v>
      </c>
      <c r="I36" s="19">
        <f t="shared" si="5"/>
        <v>28.464468173076924</v>
      </c>
    </row>
    <row r="37" spans="2:9" x14ac:dyDescent="0.3">
      <c r="B37" s="8">
        <f t="shared" si="6"/>
        <v>30</v>
      </c>
      <c r="C37" s="17">
        <v>58116.53</v>
      </c>
      <c r="D37" s="17">
        <f t="shared" si="0"/>
        <v>59278.8606</v>
      </c>
      <c r="E37" s="17">
        <f t="shared" si="1"/>
        <v>4939.9050500000003</v>
      </c>
      <c r="F37" s="18">
        <f t="shared" si="2"/>
        <v>29.999423380566803</v>
      </c>
      <c r="G37" s="18">
        <f t="shared" si="3"/>
        <v>14.999711690283402</v>
      </c>
      <c r="H37" s="18">
        <f t="shared" si="4"/>
        <v>5.9998846761133606</v>
      </c>
      <c r="I37" s="19">
        <f t="shared" si="5"/>
        <v>28.499452211538461</v>
      </c>
    </row>
    <row r="38" spans="2:9" x14ac:dyDescent="0.3">
      <c r="B38" s="8">
        <f t="shared" si="6"/>
        <v>31</v>
      </c>
      <c r="C38" s="17">
        <v>58182.559999999998</v>
      </c>
      <c r="D38" s="17">
        <f t="shared" si="0"/>
        <v>59346.211199999998</v>
      </c>
      <c r="E38" s="17">
        <f t="shared" si="1"/>
        <v>4945.5175999999992</v>
      </c>
      <c r="F38" s="18">
        <f t="shared" si="2"/>
        <v>30.03350769230769</v>
      </c>
      <c r="G38" s="18">
        <f t="shared" si="3"/>
        <v>15.016753846153845</v>
      </c>
      <c r="H38" s="18">
        <f t="shared" si="4"/>
        <v>6.0067015384615381</v>
      </c>
      <c r="I38" s="19">
        <f t="shared" si="5"/>
        <v>28.531832307692305</v>
      </c>
    </row>
    <row r="39" spans="2:9" x14ac:dyDescent="0.3">
      <c r="B39" s="8">
        <f t="shared" si="6"/>
        <v>32</v>
      </c>
      <c r="C39" s="17">
        <v>58243.72</v>
      </c>
      <c r="D39" s="17">
        <f t="shared" si="0"/>
        <v>59408.594400000002</v>
      </c>
      <c r="E39" s="17">
        <f t="shared" si="1"/>
        <v>4950.7161999999998</v>
      </c>
      <c r="F39" s="18">
        <f t="shared" si="2"/>
        <v>30.065078137651824</v>
      </c>
      <c r="G39" s="18">
        <f t="shared" si="3"/>
        <v>15.032539068825912</v>
      </c>
      <c r="H39" s="18">
        <f t="shared" si="4"/>
        <v>6.0130156275303648</v>
      </c>
      <c r="I39" s="19">
        <f t="shared" si="5"/>
        <v>28.561824230769233</v>
      </c>
    </row>
    <row r="40" spans="2:9" x14ac:dyDescent="0.3">
      <c r="B40" s="8">
        <f t="shared" si="6"/>
        <v>33</v>
      </c>
      <c r="C40" s="17">
        <v>58300.33</v>
      </c>
      <c r="D40" s="17">
        <f t="shared" si="0"/>
        <v>59466.336600000002</v>
      </c>
      <c r="E40" s="17">
        <f t="shared" si="1"/>
        <v>4955.5280499999999</v>
      </c>
      <c r="F40" s="18">
        <f t="shared" si="2"/>
        <v>30.094299898785426</v>
      </c>
      <c r="G40" s="18">
        <f t="shared" si="3"/>
        <v>15.047149949392713</v>
      </c>
      <c r="H40" s="18">
        <f t="shared" si="4"/>
        <v>6.0188599797570852</v>
      </c>
      <c r="I40" s="19">
        <f t="shared" si="5"/>
        <v>28.589584903846156</v>
      </c>
    </row>
    <row r="41" spans="2:9" x14ac:dyDescent="0.3">
      <c r="B41" s="8">
        <f t="shared" si="6"/>
        <v>34</v>
      </c>
      <c r="C41" s="17">
        <v>58352.78</v>
      </c>
      <c r="D41" s="17">
        <f t="shared" si="0"/>
        <v>59519.835599999999</v>
      </c>
      <c r="E41" s="17">
        <f t="shared" si="1"/>
        <v>4959.9862999999996</v>
      </c>
      <c r="F41" s="18">
        <f t="shared" si="2"/>
        <v>30.121374291497975</v>
      </c>
      <c r="G41" s="18">
        <f t="shared" si="3"/>
        <v>15.060687145748988</v>
      </c>
      <c r="H41" s="18">
        <f t="shared" si="4"/>
        <v>6.0242748582995951</v>
      </c>
      <c r="I41" s="19">
        <f t="shared" si="5"/>
        <v>28.615305576923078</v>
      </c>
    </row>
    <row r="42" spans="2:9" x14ac:dyDescent="0.3">
      <c r="B42" s="20">
        <f t="shared" si="6"/>
        <v>35</v>
      </c>
      <c r="C42" s="21">
        <v>58401.31</v>
      </c>
      <c r="D42" s="21">
        <f t="shared" si="0"/>
        <v>59569.336199999998</v>
      </c>
      <c r="E42" s="21">
        <f t="shared" si="1"/>
        <v>4964.1113500000001</v>
      </c>
      <c r="F42" s="22">
        <f t="shared" si="2"/>
        <v>30.14642520242915</v>
      </c>
      <c r="G42" s="22">
        <f t="shared" si="3"/>
        <v>15.073212601214575</v>
      </c>
      <c r="H42" s="22">
        <f t="shared" si="4"/>
        <v>6.0292850404858296</v>
      </c>
      <c r="I42" s="23">
        <f t="shared" si="5"/>
        <v>28.639103942307692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2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14</v>
      </c>
      <c r="C1" s="59" t="s">
        <v>54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450</v>
      </c>
      <c r="L5" s="63" t="s">
        <v>15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28017.43</v>
      </c>
      <c r="D7" s="17">
        <f t="shared" ref="D7:D42" si="0">C7*$I$1</f>
        <v>28577.778600000001</v>
      </c>
      <c r="E7" s="17">
        <f t="shared" ref="E7:E42" si="1">C7/12*$I$1</f>
        <v>2381.48155</v>
      </c>
      <c r="F7" s="18">
        <f t="shared" ref="F7:F42" si="2">D7/1976</f>
        <v>14.462438562753038</v>
      </c>
      <c r="G7" s="18">
        <f>F7/2</f>
        <v>7.2312192813765188</v>
      </c>
      <c r="H7" s="18">
        <f>F7/5</f>
        <v>2.8924877125506074</v>
      </c>
      <c r="I7" s="19">
        <f>D7/2080</f>
        <v>13.739316634615385</v>
      </c>
    </row>
    <row r="8" spans="2:13" x14ac:dyDescent="0.3">
      <c r="B8" s="8">
        <f>B7+1</f>
        <v>1</v>
      </c>
      <c r="C8" s="17">
        <v>28899.68</v>
      </c>
      <c r="D8" s="17">
        <f t="shared" si="0"/>
        <v>29477.673600000002</v>
      </c>
      <c r="E8" s="17">
        <f t="shared" si="1"/>
        <v>2456.4728</v>
      </c>
      <c r="F8" s="18">
        <f t="shared" si="2"/>
        <v>14.91785101214575</v>
      </c>
      <c r="G8" s="18">
        <f t="shared" ref="G8:G42" si="3">F8/2</f>
        <v>7.458925506072875</v>
      </c>
      <c r="H8" s="18">
        <f t="shared" ref="H8:H42" si="4">F8/5</f>
        <v>2.9835702024291502</v>
      </c>
      <c r="I8" s="19">
        <f t="shared" ref="I8:I42" si="5">D8/2080</f>
        <v>14.171958461538463</v>
      </c>
    </row>
    <row r="9" spans="2:13" x14ac:dyDescent="0.3">
      <c r="B9" s="8">
        <f t="shared" ref="B9:B42" si="6">B8+1</f>
        <v>2</v>
      </c>
      <c r="C9" s="17">
        <v>29736.12</v>
      </c>
      <c r="D9" s="17">
        <f t="shared" si="0"/>
        <v>30330.842399999998</v>
      </c>
      <c r="E9" s="17">
        <f t="shared" si="1"/>
        <v>2527.5701999999997</v>
      </c>
      <c r="F9" s="18">
        <f t="shared" si="2"/>
        <v>15.349616599190282</v>
      </c>
      <c r="G9" s="18">
        <f t="shared" si="3"/>
        <v>7.6748082995951412</v>
      </c>
      <c r="H9" s="18">
        <f t="shared" si="4"/>
        <v>3.0699233198380567</v>
      </c>
      <c r="I9" s="19">
        <f t="shared" si="5"/>
        <v>14.582135769230769</v>
      </c>
    </row>
    <row r="10" spans="2:13" x14ac:dyDescent="0.3">
      <c r="B10" s="8">
        <f t="shared" si="6"/>
        <v>3</v>
      </c>
      <c r="C10" s="17">
        <v>30410.18</v>
      </c>
      <c r="D10" s="17">
        <f t="shared" si="0"/>
        <v>31018.383600000001</v>
      </c>
      <c r="E10" s="17">
        <f t="shared" si="1"/>
        <v>2584.8653000000004</v>
      </c>
      <c r="F10" s="18">
        <f t="shared" si="2"/>
        <v>15.697562550607287</v>
      </c>
      <c r="G10" s="18">
        <f t="shared" si="3"/>
        <v>7.8487812753036437</v>
      </c>
      <c r="H10" s="18">
        <f t="shared" si="4"/>
        <v>3.1395125101214574</v>
      </c>
      <c r="I10" s="19">
        <f t="shared" si="5"/>
        <v>14.912684423076923</v>
      </c>
    </row>
    <row r="11" spans="2:13" x14ac:dyDescent="0.3">
      <c r="B11" s="8">
        <f t="shared" si="6"/>
        <v>4</v>
      </c>
      <c r="C11" s="17">
        <v>31484.720000000001</v>
      </c>
      <c r="D11" s="17">
        <f t="shared" si="0"/>
        <v>32114.414400000001</v>
      </c>
      <c r="E11" s="17">
        <f t="shared" si="1"/>
        <v>2676.2012000000004</v>
      </c>
      <c r="F11" s="18">
        <f t="shared" si="2"/>
        <v>16.252234008097165</v>
      </c>
      <c r="G11" s="18">
        <f t="shared" si="3"/>
        <v>8.1261170040485826</v>
      </c>
      <c r="H11" s="18">
        <f t="shared" si="4"/>
        <v>3.2504468016194332</v>
      </c>
      <c r="I11" s="19">
        <f t="shared" si="5"/>
        <v>15.439622307692309</v>
      </c>
    </row>
    <row r="12" spans="2:13" x14ac:dyDescent="0.3">
      <c r="B12" s="8">
        <f t="shared" si="6"/>
        <v>5</v>
      </c>
      <c r="C12" s="17">
        <v>31497.98</v>
      </c>
      <c r="D12" s="17">
        <f t="shared" si="0"/>
        <v>32127.939600000002</v>
      </c>
      <c r="E12" s="17">
        <f t="shared" si="1"/>
        <v>2677.3282999999997</v>
      </c>
      <c r="F12" s="18">
        <f t="shared" si="2"/>
        <v>16.259078744939274</v>
      </c>
      <c r="G12" s="18">
        <f t="shared" si="3"/>
        <v>8.1295393724696368</v>
      </c>
      <c r="H12" s="18">
        <f t="shared" si="4"/>
        <v>3.2518157489878545</v>
      </c>
      <c r="I12" s="19">
        <f t="shared" si="5"/>
        <v>15.446124807692309</v>
      </c>
    </row>
    <row r="13" spans="2:13" x14ac:dyDescent="0.3">
      <c r="B13" s="8">
        <f t="shared" si="6"/>
        <v>6</v>
      </c>
      <c r="C13" s="17">
        <v>32918.76</v>
      </c>
      <c r="D13" s="17">
        <f t="shared" si="0"/>
        <v>33577.135200000004</v>
      </c>
      <c r="E13" s="17">
        <f t="shared" si="1"/>
        <v>2798.0945999999999</v>
      </c>
      <c r="F13" s="18">
        <f t="shared" si="2"/>
        <v>16.992477327935227</v>
      </c>
      <c r="G13" s="18">
        <f t="shared" si="3"/>
        <v>8.4962386639676133</v>
      </c>
      <c r="H13" s="18">
        <f t="shared" si="4"/>
        <v>3.3984954655870454</v>
      </c>
      <c r="I13" s="19">
        <f t="shared" si="5"/>
        <v>16.142853461538465</v>
      </c>
    </row>
    <row r="14" spans="2:13" x14ac:dyDescent="0.3">
      <c r="B14" s="8">
        <f t="shared" si="6"/>
        <v>7</v>
      </c>
      <c r="C14" s="17">
        <v>32918.76</v>
      </c>
      <c r="D14" s="17">
        <f t="shared" si="0"/>
        <v>33577.135200000004</v>
      </c>
      <c r="E14" s="17">
        <f t="shared" si="1"/>
        <v>2798.0945999999999</v>
      </c>
      <c r="F14" s="18">
        <f t="shared" si="2"/>
        <v>16.992477327935227</v>
      </c>
      <c r="G14" s="18">
        <f t="shared" si="3"/>
        <v>8.4962386639676133</v>
      </c>
      <c r="H14" s="18">
        <f t="shared" si="4"/>
        <v>3.3984954655870454</v>
      </c>
      <c r="I14" s="19">
        <f t="shared" si="5"/>
        <v>16.142853461538465</v>
      </c>
    </row>
    <row r="15" spans="2:13" x14ac:dyDescent="0.3">
      <c r="B15" s="8">
        <f t="shared" si="6"/>
        <v>8</v>
      </c>
      <c r="C15" s="17">
        <v>33927.54</v>
      </c>
      <c r="D15" s="17">
        <f t="shared" si="0"/>
        <v>34606.090799999998</v>
      </c>
      <c r="E15" s="17">
        <f t="shared" si="1"/>
        <v>2883.8409000000001</v>
      </c>
      <c r="F15" s="18">
        <f t="shared" si="2"/>
        <v>17.513203846153846</v>
      </c>
      <c r="G15" s="18">
        <f t="shared" si="3"/>
        <v>8.7566019230769232</v>
      </c>
      <c r="H15" s="18">
        <f t="shared" si="4"/>
        <v>3.5026407692307693</v>
      </c>
      <c r="I15" s="19">
        <f t="shared" si="5"/>
        <v>16.637543653846151</v>
      </c>
    </row>
    <row r="16" spans="2:13" x14ac:dyDescent="0.3">
      <c r="B16" s="8">
        <f t="shared" si="6"/>
        <v>9</v>
      </c>
      <c r="C16" s="17">
        <v>33960.54</v>
      </c>
      <c r="D16" s="17">
        <f t="shared" si="0"/>
        <v>34639.750800000002</v>
      </c>
      <c r="E16" s="17">
        <f t="shared" si="1"/>
        <v>2886.6459</v>
      </c>
      <c r="F16" s="18">
        <f t="shared" si="2"/>
        <v>17.530238259109314</v>
      </c>
      <c r="G16" s="18">
        <f t="shared" si="3"/>
        <v>8.7651191295546571</v>
      </c>
      <c r="H16" s="18">
        <f t="shared" si="4"/>
        <v>3.5060476518218628</v>
      </c>
      <c r="I16" s="19">
        <f t="shared" si="5"/>
        <v>16.653726346153846</v>
      </c>
    </row>
    <row r="17" spans="2:9" x14ac:dyDescent="0.3">
      <c r="B17" s="8">
        <f t="shared" si="6"/>
        <v>10</v>
      </c>
      <c r="C17" s="17">
        <v>35492.080000000002</v>
      </c>
      <c r="D17" s="17">
        <f t="shared" si="0"/>
        <v>36201.921600000001</v>
      </c>
      <c r="E17" s="17">
        <f t="shared" si="1"/>
        <v>3016.8268000000003</v>
      </c>
      <c r="F17" s="18">
        <f t="shared" si="2"/>
        <v>18.320810526315789</v>
      </c>
      <c r="G17" s="18">
        <f t="shared" si="3"/>
        <v>9.1604052631578945</v>
      </c>
      <c r="H17" s="18">
        <f t="shared" si="4"/>
        <v>3.6641621052631579</v>
      </c>
      <c r="I17" s="19">
        <f t="shared" si="5"/>
        <v>17.404769999999999</v>
      </c>
    </row>
    <row r="18" spans="2:9" x14ac:dyDescent="0.3">
      <c r="B18" s="8">
        <f t="shared" si="6"/>
        <v>11</v>
      </c>
      <c r="C18" s="17">
        <v>35503.589999999997</v>
      </c>
      <c r="D18" s="17">
        <f t="shared" si="0"/>
        <v>36213.661799999994</v>
      </c>
      <c r="E18" s="17">
        <f t="shared" si="1"/>
        <v>3017.8051499999997</v>
      </c>
      <c r="F18" s="18">
        <f t="shared" si="2"/>
        <v>18.32675192307692</v>
      </c>
      <c r="G18" s="18">
        <f t="shared" si="3"/>
        <v>9.1633759615384598</v>
      </c>
      <c r="H18" s="18">
        <f t="shared" si="4"/>
        <v>3.6653503846153841</v>
      </c>
      <c r="I18" s="19">
        <f t="shared" si="5"/>
        <v>17.410414326923075</v>
      </c>
    </row>
    <row r="19" spans="2:9" x14ac:dyDescent="0.3">
      <c r="B19" s="8">
        <f t="shared" si="6"/>
        <v>12</v>
      </c>
      <c r="C19" s="17">
        <v>37035.1</v>
      </c>
      <c r="D19" s="17">
        <f t="shared" si="0"/>
        <v>37775.801999999996</v>
      </c>
      <c r="E19" s="17">
        <f t="shared" si="1"/>
        <v>3147.9834999999998</v>
      </c>
      <c r="F19" s="18">
        <f t="shared" si="2"/>
        <v>19.117308704453439</v>
      </c>
      <c r="G19" s="18">
        <f t="shared" si="3"/>
        <v>9.5586543522267196</v>
      </c>
      <c r="H19" s="18">
        <f t="shared" si="4"/>
        <v>3.8234617408906879</v>
      </c>
      <c r="I19" s="19">
        <f t="shared" si="5"/>
        <v>18.161443269230766</v>
      </c>
    </row>
    <row r="20" spans="2:9" x14ac:dyDescent="0.3">
      <c r="B20" s="8">
        <f t="shared" si="6"/>
        <v>13</v>
      </c>
      <c r="C20" s="17">
        <v>37046.6</v>
      </c>
      <c r="D20" s="17">
        <f t="shared" si="0"/>
        <v>37787.531999999999</v>
      </c>
      <c r="E20" s="17">
        <f t="shared" si="1"/>
        <v>3148.9610000000002</v>
      </c>
      <c r="F20" s="18">
        <f t="shared" si="2"/>
        <v>19.123244939271256</v>
      </c>
      <c r="G20" s="18">
        <f t="shared" si="3"/>
        <v>9.561622469635628</v>
      </c>
      <c r="H20" s="18">
        <f t="shared" si="4"/>
        <v>3.8246489878542511</v>
      </c>
      <c r="I20" s="19">
        <f t="shared" si="5"/>
        <v>18.167082692307691</v>
      </c>
    </row>
    <row r="21" spans="2:9" x14ac:dyDescent="0.3">
      <c r="B21" s="8">
        <f t="shared" si="6"/>
        <v>14</v>
      </c>
      <c r="C21" s="17">
        <v>38578.15</v>
      </c>
      <c r="D21" s="17">
        <f t="shared" si="0"/>
        <v>39349.713000000003</v>
      </c>
      <c r="E21" s="17">
        <f t="shared" si="1"/>
        <v>3279.14275</v>
      </c>
      <c r="F21" s="18">
        <f t="shared" si="2"/>
        <v>19.913822368421055</v>
      </c>
      <c r="G21" s="18">
        <f t="shared" si="3"/>
        <v>9.9569111842105276</v>
      </c>
      <c r="H21" s="18">
        <f t="shared" si="4"/>
        <v>3.9827644736842109</v>
      </c>
      <c r="I21" s="19">
        <f t="shared" si="5"/>
        <v>18.918131250000002</v>
      </c>
    </row>
    <row r="22" spans="2:9" x14ac:dyDescent="0.3">
      <c r="B22" s="8">
        <f t="shared" si="6"/>
        <v>15</v>
      </c>
      <c r="C22" s="17">
        <v>38589.61</v>
      </c>
      <c r="D22" s="17">
        <f t="shared" si="0"/>
        <v>39361.402200000004</v>
      </c>
      <c r="E22" s="17">
        <f t="shared" si="1"/>
        <v>3280.1168499999999</v>
      </c>
      <c r="F22" s="18">
        <f t="shared" si="2"/>
        <v>19.919737955465589</v>
      </c>
      <c r="G22" s="18">
        <f t="shared" si="3"/>
        <v>9.9598689777327944</v>
      </c>
      <c r="H22" s="18">
        <f t="shared" si="4"/>
        <v>3.9839475910931177</v>
      </c>
      <c r="I22" s="19">
        <f t="shared" si="5"/>
        <v>18.923751057692311</v>
      </c>
    </row>
    <row r="23" spans="2:9" x14ac:dyDescent="0.3">
      <c r="B23" s="8">
        <f t="shared" si="6"/>
        <v>16</v>
      </c>
      <c r="C23" s="17">
        <v>40121.160000000003</v>
      </c>
      <c r="D23" s="17">
        <f t="shared" si="0"/>
        <v>40923.583200000001</v>
      </c>
      <c r="E23" s="17">
        <f t="shared" si="1"/>
        <v>3410.2986000000005</v>
      </c>
      <c r="F23" s="18">
        <f t="shared" si="2"/>
        <v>20.710315384615384</v>
      </c>
      <c r="G23" s="18">
        <f t="shared" si="3"/>
        <v>10.355157692307692</v>
      </c>
      <c r="H23" s="18">
        <f t="shared" si="4"/>
        <v>4.1420630769230771</v>
      </c>
      <c r="I23" s="19">
        <f t="shared" si="5"/>
        <v>19.674799615384615</v>
      </c>
    </row>
    <row r="24" spans="2:9" x14ac:dyDescent="0.3">
      <c r="B24" s="8">
        <f t="shared" si="6"/>
        <v>17</v>
      </c>
      <c r="C24" s="17">
        <v>40136.870000000003</v>
      </c>
      <c r="D24" s="17">
        <f t="shared" si="0"/>
        <v>40939.607400000001</v>
      </c>
      <c r="E24" s="17">
        <f t="shared" si="1"/>
        <v>3411.6339499999999</v>
      </c>
      <c r="F24" s="18">
        <f t="shared" si="2"/>
        <v>20.718424797570851</v>
      </c>
      <c r="G24" s="18">
        <f t="shared" si="3"/>
        <v>10.359212398785425</v>
      </c>
      <c r="H24" s="18">
        <f t="shared" si="4"/>
        <v>4.1436849595141698</v>
      </c>
      <c r="I24" s="19">
        <f t="shared" si="5"/>
        <v>19.682503557692307</v>
      </c>
    </row>
    <row r="25" spans="2:9" x14ac:dyDescent="0.3">
      <c r="B25" s="8">
        <f t="shared" si="6"/>
        <v>18</v>
      </c>
      <c r="C25" s="17">
        <v>41668.42</v>
      </c>
      <c r="D25" s="17">
        <f t="shared" si="0"/>
        <v>42501.788399999998</v>
      </c>
      <c r="E25" s="17">
        <f t="shared" si="1"/>
        <v>3541.8157000000001</v>
      </c>
      <c r="F25" s="18">
        <f t="shared" si="2"/>
        <v>21.509002226720646</v>
      </c>
      <c r="G25" s="18">
        <f t="shared" si="3"/>
        <v>10.754501113360323</v>
      </c>
      <c r="H25" s="18">
        <f t="shared" si="4"/>
        <v>4.3018004453441296</v>
      </c>
      <c r="I25" s="19">
        <f t="shared" si="5"/>
        <v>20.433552115384614</v>
      </c>
    </row>
    <row r="26" spans="2:9" x14ac:dyDescent="0.3">
      <c r="B26" s="8">
        <f t="shared" si="6"/>
        <v>19</v>
      </c>
      <c r="C26" s="17">
        <v>41685.08</v>
      </c>
      <c r="D26" s="17">
        <f t="shared" si="0"/>
        <v>42518.781600000002</v>
      </c>
      <c r="E26" s="17">
        <f t="shared" si="1"/>
        <v>3543.2318</v>
      </c>
      <c r="F26" s="18">
        <f t="shared" si="2"/>
        <v>21.517602024291499</v>
      </c>
      <c r="G26" s="18">
        <f t="shared" si="3"/>
        <v>10.758801012145749</v>
      </c>
      <c r="H26" s="18">
        <f t="shared" si="4"/>
        <v>4.3035204048582996</v>
      </c>
      <c r="I26" s="19">
        <f t="shared" si="5"/>
        <v>20.441721923076923</v>
      </c>
    </row>
    <row r="27" spans="2:9" x14ac:dyDescent="0.3">
      <c r="B27" s="8">
        <f t="shared" si="6"/>
        <v>20</v>
      </c>
      <c r="C27" s="17">
        <v>43216.59</v>
      </c>
      <c r="D27" s="17">
        <f t="shared" si="0"/>
        <v>44080.921799999996</v>
      </c>
      <c r="E27" s="17">
        <f t="shared" si="1"/>
        <v>3673.4101499999997</v>
      </c>
      <c r="F27" s="18">
        <f t="shared" si="2"/>
        <v>22.308158805668015</v>
      </c>
      <c r="G27" s="18">
        <f t="shared" si="3"/>
        <v>11.154079402834007</v>
      </c>
      <c r="H27" s="18">
        <f t="shared" si="4"/>
        <v>4.4616317611336029</v>
      </c>
      <c r="I27" s="19">
        <f t="shared" si="5"/>
        <v>21.192750865384614</v>
      </c>
    </row>
    <row r="28" spans="2:9" x14ac:dyDescent="0.3">
      <c r="B28" s="8">
        <f t="shared" si="6"/>
        <v>21</v>
      </c>
      <c r="C28" s="17">
        <v>43233.23</v>
      </c>
      <c r="D28" s="17">
        <f t="shared" si="0"/>
        <v>44097.894600000007</v>
      </c>
      <c r="E28" s="17">
        <f t="shared" si="1"/>
        <v>3674.8245500000003</v>
      </c>
      <c r="F28" s="18">
        <f t="shared" si="2"/>
        <v>22.316748279352229</v>
      </c>
      <c r="G28" s="18">
        <f t="shared" si="3"/>
        <v>11.158374139676114</v>
      </c>
      <c r="H28" s="18">
        <f t="shared" si="4"/>
        <v>4.463349655870446</v>
      </c>
      <c r="I28" s="19">
        <f t="shared" si="5"/>
        <v>21.200910865384618</v>
      </c>
    </row>
    <row r="29" spans="2:9" x14ac:dyDescent="0.3">
      <c r="B29" s="8">
        <f t="shared" si="6"/>
        <v>22</v>
      </c>
      <c r="C29" s="17">
        <v>44764.78</v>
      </c>
      <c r="D29" s="17">
        <f t="shared" si="0"/>
        <v>45660.075599999996</v>
      </c>
      <c r="E29" s="17">
        <f t="shared" si="1"/>
        <v>3805.0063</v>
      </c>
      <c r="F29" s="18">
        <f t="shared" si="2"/>
        <v>23.107325708502021</v>
      </c>
      <c r="G29" s="18">
        <f t="shared" si="3"/>
        <v>11.55366285425101</v>
      </c>
      <c r="H29" s="18">
        <f t="shared" si="4"/>
        <v>4.621465141700404</v>
      </c>
      <c r="I29" s="19">
        <f t="shared" si="5"/>
        <v>21.951959423076921</v>
      </c>
    </row>
    <row r="30" spans="2:9" x14ac:dyDescent="0.3">
      <c r="B30" s="8">
        <f t="shared" si="6"/>
        <v>23</v>
      </c>
      <c r="C30" s="17">
        <v>46312.95</v>
      </c>
      <c r="D30" s="17">
        <f t="shared" si="0"/>
        <v>47239.208999999995</v>
      </c>
      <c r="E30" s="17">
        <f t="shared" si="1"/>
        <v>3936.6007500000001</v>
      </c>
      <c r="F30" s="18">
        <f t="shared" si="2"/>
        <v>23.906482287449389</v>
      </c>
      <c r="G30" s="18">
        <f t="shared" si="3"/>
        <v>11.953241143724695</v>
      </c>
      <c r="H30" s="18">
        <f t="shared" si="4"/>
        <v>4.7812964574898782</v>
      </c>
      <c r="I30" s="19">
        <f t="shared" si="5"/>
        <v>22.711158173076921</v>
      </c>
    </row>
    <row r="31" spans="2:9" x14ac:dyDescent="0.3">
      <c r="B31" s="8">
        <f t="shared" si="6"/>
        <v>24</v>
      </c>
      <c r="C31" s="17">
        <v>47844.5</v>
      </c>
      <c r="D31" s="17">
        <f t="shared" si="0"/>
        <v>48801.39</v>
      </c>
      <c r="E31" s="17">
        <f t="shared" si="1"/>
        <v>4066.7824999999998</v>
      </c>
      <c r="F31" s="18">
        <f t="shared" si="2"/>
        <v>24.697059716599188</v>
      </c>
      <c r="G31" s="18">
        <f t="shared" si="3"/>
        <v>12.348529858299594</v>
      </c>
      <c r="H31" s="18">
        <f t="shared" si="4"/>
        <v>4.939411943319838</v>
      </c>
      <c r="I31" s="19">
        <f t="shared" si="5"/>
        <v>23.462206730769232</v>
      </c>
    </row>
    <row r="32" spans="2:9" x14ac:dyDescent="0.3">
      <c r="B32" s="8">
        <f t="shared" si="6"/>
        <v>25</v>
      </c>
      <c r="C32" s="17">
        <v>47947.94</v>
      </c>
      <c r="D32" s="17">
        <f t="shared" si="0"/>
        <v>48906.898800000003</v>
      </c>
      <c r="E32" s="17">
        <f t="shared" si="1"/>
        <v>4075.5749000000001</v>
      </c>
      <c r="F32" s="18">
        <f t="shared" si="2"/>
        <v>24.750454858299598</v>
      </c>
      <c r="G32" s="18">
        <f t="shared" si="3"/>
        <v>12.375227429149799</v>
      </c>
      <c r="H32" s="18">
        <f t="shared" si="4"/>
        <v>4.95009097165992</v>
      </c>
      <c r="I32" s="19">
        <f t="shared" si="5"/>
        <v>23.512932115384615</v>
      </c>
    </row>
    <row r="33" spans="2:9" x14ac:dyDescent="0.3">
      <c r="B33" s="8">
        <f t="shared" si="6"/>
        <v>26</v>
      </c>
      <c r="C33" s="17">
        <v>48028.4</v>
      </c>
      <c r="D33" s="17">
        <f t="shared" si="0"/>
        <v>48988.968000000001</v>
      </c>
      <c r="E33" s="17">
        <f t="shared" si="1"/>
        <v>4082.4140000000002</v>
      </c>
      <c r="F33" s="18">
        <f t="shared" si="2"/>
        <v>24.791987854251012</v>
      </c>
      <c r="G33" s="18">
        <f t="shared" si="3"/>
        <v>12.395993927125506</v>
      </c>
      <c r="H33" s="18">
        <f t="shared" si="4"/>
        <v>4.9583975708502024</v>
      </c>
      <c r="I33" s="19">
        <f t="shared" si="5"/>
        <v>23.552388461538463</v>
      </c>
    </row>
    <row r="34" spans="2:9" x14ac:dyDescent="0.3">
      <c r="B34" s="8">
        <f t="shared" si="6"/>
        <v>27</v>
      </c>
      <c r="C34" s="17">
        <v>48119.68</v>
      </c>
      <c r="D34" s="17">
        <f t="shared" si="0"/>
        <v>49082.073600000003</v>
      </c>
      <c r="E34" s="17">
        <f t="shared" si="1"/>
        <v>4090.1728000000003</v>
      </c>
      <c r="F34" s="18">
        <f t="shared" si="2"/>
        <v>24.839106072874497</v>
      </c>
      <c r="G34" s="18">
        <f t="shared" si="3"/>
        <v>12.419553036437248</v>
      </c>
      <c r="H34" s="18">
        <f t="shared" si="4"/>
        <v>4.967821214574899</v>
      </c>
      <c r="I34" s="19">
        <f t="shared" si="5"/>
        <v>23.597150769230772</v>
      </c>
    </row>
    <row r="35" spans="2:9" x14ac:dyDescent="0.3">
      <c r="B35" s="8">
        <f t="shared" si="6"/>
        <v>28</v>
      </c>
      <c r="C35" s="17">
        <v>48188.77</v>
      </c>
      <c r="D35" s="17">
        <f t="shared" si="0"/>
        <v>49152.545399999995</v>
      </c>
      <c r="E35" s="17">
        <f t="shared" si="1"/>
        <v>4096.0454499999996</v>
      </c>
      <c r="F35" s="18">
        <f t="shared" si="2"/>
        <v>24.874769939271253</v>
      </c>
      <c r="G35" s="18">
        <f t="shared" si="3"/>
        <v>12.437384969635627</v>
      </c>
      <c r="H35" s="18">
        <f t="shared" si="4"/>
        <v>4.974953987854251</v>
      </c>
      <c r="I35" s="19">
        <f t="shared" si="5"/>
        <v>23.631031442307691</v>
      </c>
    </row>
    <row r="36" spans="2:9" x14ac:dyDescent="0.3">
      <c r="B36" s="8">
        <f t="shared" si="6"/>
        <v>29</v>
      </c>
      <c r="C36" s="17">
        <v>48252.74</v>
      </c>
      <c r="D36" s="17">
        <f t="shared" si="0"/>
        <v>49217.794799999996</v>
      </c>
      <c r="E36" s="17">
        <f t="shared" si="1"/>
        <v>4101.4829</v>
      </c>
      <c r="F36" s="18">
        <f t="shared" si="2"/>
        <v>24.907790890688258</v>
      </c>
      <c r="G36" s="18">
        <f t="shared" si="3"/>
        <v>12.453895445344129</v>
      </c>
      <c r="H36" s="18">
        <f t="shared" si="4"/>
        <v>4.9815581781376519</v>
      </c>
      <c r="I36" s="19">
        <f t="shared" si="5"/>
        <v>23.662401346153842</v>
      </c>
    </row>
    <row r="37" spans="2:9" x14ac:dyDescent="0.3">
      <c r="B37" s="8">
        <f t="shared" si="6"/>
        <v>30</v>
      </c>
      <c r="C37" s="17">
        <v>48312.05</v>
      </c>
      <c r="D37" s="17">
        <f t="shared" si="0"/>
        <v>49278.291000000005</v>
      </c>
      <c r="E37" s="17">
        <f t="shared" si="1"/>
        <v>4106.5242500000004</v>
      </c>
      <c r="F37" s="18">
        <f t="shared" si="2"/>
        <v>24.93840637651822</v>
      </c>
      <c r="G37" s="18">
        <f t="shared" si="3"/>
        <v>12.46920318825911</v>
      </c>
      <c r="H37" s="18">
        <f t="shared" si="4"/>
        <v>4.9876812753036441</v>
      </c>
      <c r="I37" s="19">
        <f t="shared" si="5"/>
        <v>23.691486057692309</v>
      </c>
    </row>
    <row r="38" spans="2:9" x14ac:dyDescent="0.3">
      <c r="B38" s="8">
        <f t="shared" si="6"/>
        <v>31</v>
      </c>
      <c r="C38" s="17">
        <v>48366.94</v>
      </c>
      <c r="D38" s="17">
        <f t="shared" si="0"/>
        <v>49334.2788</v>
      </c>
      <c r="E38" s="17">
        <f t="shared" si="1"/>
        <v>4111.1899000000003</v>
      </c>
      <c r="F38" s="18">
        <f t="shared" si="2"/>
        <v>24.96674028340081</v>
      </c>
      <c r="G38" s="18">
        <f t="shared" si="3"/>
        <v>12.483370141700405</v>
      </c>
      <c r="H38" s="18">
        <f t="shared" si="4"/>
        <v>4.993348056680162</v>
      </c>
      <c r="I38" s="19">
        <f t="shared" si="5"/>
        <v>23.71840326923077</v>
      </c>
    </row>
    <row r="39" spans="2:9" x14ac:dyDescent="0.3">
      <c r="B39" s="8">
        <f t="shared" si="6"/>
        <v>32</v>
      </c>
      <c r="C39" s="17">
        <v>48417.78</v>
      </c>
      <c r="D39" s="17">
        <f t="shared" si="0"/>
        <v>49386.135600000001</v>
      </c>
      <c r="E39" s="17">
        <f t="shared" si="1"/>
        <v>4115.5113000000001</v>
      </c>
      <c r="F39" s="18">
        <f t="shared" si="2"/>
        <v>24.992983603238866</v>
      </c>
      <c r="G39" s="18">
        <f t="shared" si="3"/>
        <v>12.496491801619433</v>
      </c>
      <c r="H39" s="18">
        <f t="shared" si="4"/>
        <v>4.9985967206477735</v>
      </c>
      <c r="I39" s="19">
        <f t="shared" si="5"/>
        <v>23.743334423076924</v>
      </c>
    </row>
    <row r="40" spans="2:9" x14ac:dyDescent="0.3">
      <c r="B40" s="8">
        <f t="shared" si="6"/>
        <v>33</v>
      </c>
      <c r="C40" s="17">
        <v>48464.84</v>
      </c>
      <c r="D40" s="17">
        <f t="shared" si="0"/>
        <v>49434.1368</v>
      </c>
      <c r="E40" s="17">
        <f t="shared" si="1"/>
        <v>4119.5113999999994</v>
      </c>
      <c r="F40" s="18">
        <f t="shared" si="2"/>
        <v>25.017275708502023</v>
      </c>
      <c r="G40" s="18">
        <f t="shared" si="3"/>
        <v>12.508637854251011</v>
      </c>
      <c r="H40" s="18">
        <f t="shared" si="4"/>
        <v>5.003455141700405</v>
      </c>
      <c r="I40" s="19">
        <f t="shared" si="5"/>
        <v>23.766411923076923</v>
      </c>
    </row>
    <row r="41" spans="2:9" x14ac:dyDescent="0.3">
      <c r="B41" s="8">
        <f t="shared" si="6"/>
        <v>34</v>
      </c>
      <c r="C41" s="17">
        <v>48508.44</v>
      </c>
      <c r="D41" s="17">
        <f t="shared" si="0"/>
        <v>49478.608800000002</v>
      </c>
      <c r="E41" s="17">
        <f t="shared" si="1"/>
        <v>4123.2174000000005</v>
      </c>
      <c r="F41" s="18">
        <f t="shared" si="2"/>
        <v>25.039781781376519</v>
      </c>
      <c r="G41" s="18">
        <f t="shared" si="3"/>
        <v>12.519890890688259</v>
      </c>
      <c r="H41" s="18">
        <f t="shared" si="4"/>
        <v>5.0079563562753036</v>
      </c>
      <c r="I41" s="19">
        <f t="shared" si="5"/>
        <v>23.787792692307693</v>
      </c>
    </row>
    <row r="42" spans="2:9" x14ac:dyDescent="0.3">
      <c r="B42" s="20">
        <f t="shared" si="6"/>
        <v>35</v>
      </c>
      <c r="C42" s="21">
        <v>48548.79</v>
      </c>
      <c r="D42" s="21">
        <f t="shared" si="0"/>
        <v>49519.765800000001</v>
      </c>
      <c r="E42" s="21">
        <f t="shared" si="1"/>
        <v>4126.6471499999998</v>
      </c>
      <c r="F42" s="22">
        <f t="shared" si="2"/>
        <v>25.060610222672064</v>
      </c>
      <c r="G42" s="22">
        <f t="shared" si="3"/>
        <v>12.530305111336032</v>
      </c>
      <c r="H42" s="22">
        <f t="shared" si="4"/>
        <v>5.0121220445344132</v>
      </c>
      <c r="I42" s="23">
        <f t="shared" si="5"/>
        <v>23.807579711538462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1.21875" style="2" bestFit="1" customWidth="1"/>
    <col min="13" max="13" width="10.33203125" style="2" bestFit="1" customWidth="1"/>
    <col min="14" max="16384" width="8.88671875" style="2"/>
  </cols>
  <sheetData>
    <row r="1" spans="2:27" ht="21" x14ac:dyDescent="0.4">
      <c r="B1" s="59" t="s">
        <v>22</v>
      </c>
      <c r="C1" s="59" t="s">
        <v>65</v>
      </c>
      <c r="H1" s="60" t="s">
        <v>158</v>
      </c>
      <c r="I1" s="61">
        <f>Inhoud!C6</f>
        <v>1.02</v>
      </c>
    </row>
    <row r="2" spans="2:27" x14ac:dyDescent="0.3">
      <c r="B2" s="4"/>
      <c r="E2" s="3"/>
      <c r="V2" s="51"/>
      <c r="W2" s="51"/>
      <c r="X2" s="51"/>
      <c r="Y2" s="41"/>
      <c r="Z2" s="41"/>
      <c r="AA2" s="41"/>
    </row>
    <row r="3" spans="2:27" ht="15" x14ac:dyDescent="0.35">
      <c r="B3" s="1"/>
      <c r="C3" s="1"/>
      <c r="V3" s="52"/>
      <c r="W3" s="52"/>
      <c r="X3" s="51"/>
      <c r="Y3" s="41"/>
      <c r="Z3" s="41"/>
      <c r="AA3" s="41"/>
    </row>
    <row r="4" spans="2:27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V4" s="51"/>
      <c r="W4" s="53"/>
      <c r="X4" s="51"/>
      <c r="Y4" s="41"/>
      <c r="Z4" s="41"/>
      <c r="AA4" s="41"/>
    </row>
    <row r="5" spans="2:2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120</v>
      </c>
      <c r="L5" s="63" t="s">
        <v>92</v>
      </c>
      <c r="V5" s="51"/>
      <c r="W5" s="51"/>
      <c r="X5" s="51"/>
      <c r="Y5" s="41"/>
      <c r="Z5" s="41"/>
      <c r="AA5" s="41"/>
    </row>
    <row r="6" spans="2:27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180</v>
      </c>
      <c r="L6" s="63" t="s">
        <v>93</v>
      </c>
      <c r="M6" s="2"/>
      <c r="V6" s="51"/>
      <c r="W6" s="51"/>
      <c r="X6" s="51"/>
      <c r="Y6" s="28"/>
      <c r="Z6" s="28"/>
      <c r="AA6" s="28"/>
    </row>
    <row r="7" spans="2:27" x14ac:dyDescent="0.3">
      <c r="B7" s="8">
        <v>0</v>
      </c>
      <c r="C7" s="17">
        <v>30897.759999999998</v>
      </c>
      <c r="D7" s="17">
        <f t="shared" ref="D7:D42" si="0">C7*$I$1</f>
        <v>31515.715199999999</v>
      </c>
      <c r="E7" s="17">
        <f t="shared" ref="E7:E42" si="1">C7/12*$I$1</f>
        <v>2626.3095999999996</v>
      </c>
      <c r="F7" s="18">
        <f t="shared" ref="F7:F42" si="2">D7/1976</f>
        <v>15.949248582995951</v>
      </c>
      <c r="G7" s="18">
        <f>F7/2</f>
        <v>7.9746242914979755</v>
      </c>
      <c r="H7" s="18">
        <f>F7/5</f>
        <v>3.1898497165991904</v>
      </c>
      <c r="I7" s="19">
        <f>D7/2080</f>
        <v>15.151786153846153</v>
      </c>
      <c r="K7" s="64">
        <v>340</v>
      </c>
      <c r="L7" s="63" t="s">
        <v>95</v>
      </c>
      <c r="V7" s="51"/>
      <c r="W7" s="51"/>
      <c r="X7" s="51"/>
      <c r="Y7" s="41"/>
      <c r="Z7" s="41"/>
      <c r="AA7" s="41"/>
    </row>
    <row r="8" spans="2:27" x14ac:dyDescent="0.3">
      <c r="B8" s="8">
        <f>B7+1</f>
        <v>1</v>
      </c>
      <c r="C8" s="17">
        <v>31597.08</v>
      </c>
      <c r="D8" s="17">
        <f t="shared" si="0"/>
        <v>32229.021600000004</v>
      </c>
      <c r="E8" s="17">
        <f t="shared" si="1"/>
        <v>2685.7518</v>
      </c>
      <c r="F8" s="18">
        <f t="shared" si="2"/>
        <v>16.310233603238867</v>
      </c>
      <c r="G8" s="18">
        <f t="shared" ref="G8:G42" si="3">F8/2</f>
        <v>8.1551168016194335</v>
      </c>
      <c r="H8" s="18">
        <f t="shared" ref="H8:H42" si="4">F8/5</f>
        <v>3.2620467206477732</v>
      </c>
      <c r="I8" s="19">
        <f t="shared" ref="I8:I42" si="5">D8/2080</f>
        <v>15.494721923076925</v>
      </c>
      <c r="K8" s="64">
        <v>385</v>
      </c>
      <c r="L8" s="63" t="s">
        <v>97</v>
      </c>
      <c r="V8" s="51"/>
      <c r="W8" s="51"/>
      <c r="X8" s="51"/>
      <c r="Y8" s="41"/>
      <c r="Z8" s="41"/>
      <c r="AA8" s="41"/>
    </row>
    <row r="9" spans="2:27" x14ac:dyDescent="0.3">
      <c r="B9" s="8">
        <f t="shared" ref="B9:B42" si="6">B8+1</f>
        <v>2</v>
      </c>
      <c r="C9" s="17">
        <v>32554.9</v>
      </c>
      <c r="D9" s="17">
        <f t="shared" si="0"/>
        <v>33205.998</v>
      </c>
      <c r="E9" s="17">
        <f t="shared" si="1"/>
        <v>2767.1664999999998</v>
      </c>
      <c r="F9" s="18">
        <f t="shared" si="2"/>
        <v>16.804654858299596</v>
      </c>
      <c r="G9" s="18">
        <f t="shared" si="3"/>
        <v>8.402327429149798</v>
      </c>
      <c r="H9" s="18">
        <f t="shared" si="4"/>
        <v>3.3609309716599194</v>
      </c>
      <c r="I9" s="19">
        <f t="shared" si="5"/>
        <v>15.964422115384615</v>
      </c>
      <c r="K9" s="64">
        <v>390</v>
      </c>
      <c r="L9" s="63" t="s">
        <v>99</v>
      </c>
      <c r="V9" s="51"/>
      <c r="W9" s="51"/>
      <c r="X9" s="51"/>
      <c r="Y9" s="41"/>
      <c r="Z9" s="41"/>
      <c r="AA9" s="41"/>
    </row>
    <row r="10" spans="2:27" x14ac:dyDescent="0.3">
      <c r="B10" s="8">
        <f t="shared" si="6"/>
        <v>3</v>
      </c>
      <c r="C10" s="17">
        <v>33633.79</v>
      </c>
      <c r="D10" s="17">
        <f t="shared" si="0"/>
        <v>34306.465799999998</v>
      </c>
      <c r="E10" s="17">
        <f t="shared" si="1"/>
        <v>2858.8721500000001</v>
      </c>
      <c r="F10" s="18">
        <f t="shared" si="2"/>
        <v>17.361571761133604</v>
      </c>
      <c r="G10" s="18">
        <f t="shared" si="3"/>
        <v>8.6807858805668019</v>
      </c>
      <c r="H10" s="18">
        <f t="shared" si="4"/>
        <v>3.4723143522267206</v>
      </c>
      <c r="I10" s="19">
        <f t="shared" si="5"/>
        <v>16.493493173076921</v>
      </c>
      <c r="K10" s="64">
        <v>395</v>
      </c>
      <c r="L10" s="63" t="s">
        <v>101</v>
      </c>
    </row>
    <row r="11" spans="2:27" x14ac:dyDescent="0.3">
      <c r="B11" s="8">
        <f t="shared" si="6"/>
        <v>4</v>
      </c>
      <c r="C11" s="17">
        <v>34587.269999999997</v>
      </c>
      <c r="D11" s="17">
        <f t="shared" si="0"/>
        <v>35279.015399999997</v>
      </c>
      <c r="E11" s="17">
        <f t="shared" si="1"/>
        <v>2939.9179499999996</v>
      </c>
      <c r="F11" s="18">
        <f t="shared" si="2"/>
        <v>17.85375273279352</v>
      </c>
      <c r="G11" s="18">
        <f t="shared" si="3"/>
        <v>8.9268763663967601</v>
      </c>
      <c r="H11" s="18">
        <f t="shared" si="4"/>
        <v>3.5707505465587039</v>
      </c>
      <c r="I11" s="19">
        <f t="shared" si="5"/>
        <v>16.961065096153845</v>
      </c>
      <c r="K11" s="64">
        <v>399</v>
      </c>
      <c r="L11" s="63" t="s">
        <v>103</v>
      </c>
    </row>
    <row r="12" spans="2:27" x14ac:dyDescent="0.3">
      <c r="B12" s="8">
        <f t="shared" si="6"/>
        <v>5</v>
      </c>
      <c r="C12" s="17">
        <v>35057.910000000003</v>
      </c>
      <c r="D12" s="17">
        <f t="shared" si="0"/>
        <v>35759.068200000002</v>
      </c>
      <c r="E12" s="17">
        <f t="shared" si="1"/>
        <v>2979.9223500000003</v>
      </c>
      <c r="F12" s="18">
        <f t="shared" si="2"/>
        <v>18.09669443319838</v>
      </c>
      <c r="G12" s="18">
        <f t="shared" si="3"/>
        <v>9.0483472165991898</v>
      </c>
      <c r="H12" s="18">
        <f t="shared" si="4"/>
        <v>3.6193388866396758</v>
      </c>
      <c r="I12" s="19">
        <f t="shared" si="5"/>
        <v>17.191859711538463</v>
      </c>
      <c r="K12" s="64">
        <v>460</v>
      </c>
      <c r="L12" s="63" t="s">
        <v>105</v>
      </c>
    </row>
    <row r="13" spans="2:27" x14ac:dyDescent="0.3">
      <c r="B13" s="8">
        <f t="shared" si="6"/>
        <v>6</v>
      </c>
      <c r="C13" s="17">
        <v>36081.919999999998</v>
      </c>
      <c r="D13" s="17">
        <f t="shared" si="0"/>
        <v>36803.558400000002</v>
      </c>
      <c r="E13" s="17">
        <f t="shared" si="1"/>
        <v>3066.9631999999997</v>
      </c>
      <c r="F13" s="18">
        <f t="shared" si="2"/>
        <v>18.625282591093118</v>
      </c>
      <c r="G13" s="18">
        <f t="shared" si="3"/>
        <v>9.312641295546559</v>
      </c>
      <c r="H13" s="18">
        <f t="shared" si="4"/>
        <v>3.7250565182186235</v>
      </c>
      <c r="I13" s="19">
        <f t="shared" si="5"/>
        <v>17.694018461538462</v>
      </c>
      <c r="K13" s="64">
        <v>490</v>
      </c>
      <c r="L13" s="63" t="s">
        <v>94</v>
      </c>
    </row>
    <row r="14" spans="2:27" x14ac:dyDescent="0.3">
      <c r="B14" s="8">
        <f t="shared" si="6"/>
        <v>7</v>
      </c>
      <c r="C14" s="17">
        <v>37414.49</v>
      </c>
      <c r="D14" s="17">
        <f t="shared" si="0"/>
        <v>38162.779799999997</v>
      </c>
      <c r="E14" s="17">
        <f t="shared" si="1"/>
        <v>3180.2316499999997</v>
      </c>
      <c r="F14" s="18">
        <f t="shared" si="2"/>
        <v>19.313147672064776</v>
      </c>
      <c r="G14" s="18">
        <f t="shared" si="3"/>
        <v>9.6565738360323881</v>
      </c>
      <c r="H14" s="18">
        <f t="shared" si="4"/>
        <v>3.8626295344129553</v>
      </c>
      <c r="I14" s="19">
        <f t="shared" si="5"/>
        <v>18.347490288461536</v>
      </c>
      <c r="K14" s="64">
        <v>500</v>
      </c>
      <c r="L14" s="63" t="s">
        <v>96</v>
      </c>
    </row>
    <row r="15" spans="2:27" x14ac:dyDescent="0.3">
      <c r="B15" s="8">
        <f t="shared" si="6"/>
        <v>8</v>
      </c>
      <c r="C15" s="17">
        <v>37815.019999999997</v>
      </c>
      <c r="D15" s="17">
        <f t="shared" si="0"/>
        <v>38571.320399999997</v>
      </c>
      <c r="E15" s="17">
        <f t="shared" si="1"/>
        <v>3214.2766999999999</v>
      </c>
      <c r="F15" s="18">
        <f t="shared" si="2"/>
        <v>19.519898987854248</v>
      </c>
      <c r="G15" s="18">
        <f t="shared" si="3"/>
        <v>9.7599494939271239</v>
      </c>
      <c r="H15" s="18">
        <f t="shared" si="4"/>
        <v>3.9039797975708495</v>
      </c>
      <c r="I15" s="19">
        <f t="shared" si="5"/>
        <v>18.543904038461537</v>
      </c>
      <c r="K15" s="64">
        <v>510</v>
      </c>
      <c r="L15" s="63" t="s">
        <v>98</v>
      </c>
    </row>
    <row r="16" spans="2:27" x14ac:dyDescent="0.3">
      <c r="B16" s="8">
        <f t="shared" si="6"/>
        <v>9</v>
      </c>
      <c r="C16" s="17">
        <v>38656.28</v>
      </c>
      <c r="D16" s="17">
        <f t="shared" si="0"/>
        <v>39429.405599999998</v>
      </c>
      <c r="E16" s="17">
        <f t="shared" si="1"/>
        <v>3285.7838000000002</v>
      </c>
      <c r="F16" s="18">
        <f t="shared" si="2"/>
        <v>19.954152631578946</v>
      </c>
      <c r="G16" s="18">
        <f t="shared" si="3"/>
        <v>9.9770763157894731</v>
      </c>
      <c r="H16" s="18">
        <f t="shared" si="4"/>
        <v>3.9908305263157891</v>
      </c>
      <c r="I16" s="19">
        <f t="shared" si="5"/>
        <v>18.956444999999999</v>
      </c>
      <c r="K16" s="64">
        <v>520</v>
      </c>
      <c r="L16" s="63" t="s">
        <v>100</v>
      </c>
    </row>
    <row r="17" spans="2:17" x14ac:dyDescent="0.3">
      <c r="B17" s="8">
        <f t="shared" si="6"/>
        <v>10</v>
      </c>
      <c r="C17" s="17">
        <v>39260.639999999999</v>
      </c>
      <c r="D17" s="17">
        <f t="shared" si="0"/>
        <v>40045.852800000001</v>
      </c>
      <c r="E17" s="17">
        <f t="shared" si="1"/>
        <v>3337.1543999999999</v>
      </c>
      <c r="F17" s="18">
        <f t="shared" si="2"/>
        <v>20.266119838056682</v>
      </c>
      <c r="G17" s="18">
        <f t="shared" si="3"/>
        <v>10.133059919028341</v>
      </c>
      <c r="H17" s="18">
        <f t="shared" si="4"/>
        <v>4.053223967611336</v>
      </c>
      <c r="I17" s="19">
        <f t="shared" si="5"/>
        <v>19.252813846153845</v>
      </c>
      <c r="K17" s="64">
        <v>530</v>
      </c>
      <c r="L17" s="63" t="s">
        <v>102</v>
      </c>
    </row>
    <row r="18" spans="2:17" x14ac:dyDescent="0.3">
      <c r="B18" s="8">
        <f t="shared" si="6"/>
        <v>11</v>
      </c>
      <c r="C18" s="17">
        <v>39811.480000000003</v>
      </c>
      <c r="D18" s="17">
        <f t="shared" si="0"/>
        <v>40607.709600000002</v>
      </c>
      <c r="E18" s="17">
        <f t="shared" si="1"/>
        <v>3383.9758000000002</v>
      </c>
      <c r="F18" s="18">
        <f t="shared" si="2"/>
        <v>20.550460323886639</v>
      </c>
      <c r="G18" s="18">
        <f t="shared" si="3"/>
        <v>10.27523016194332</v>
      </c>
      <c r="H18" s="18">
        <f t="shared" si="4"/>
        <v>4.1100920647773282</v>
      </c>
      <c r="I18" s="19">
        <f t="shared" si="5"/>
        <v>19.52293730769231</v>
      </c>
      <c r="K18" s="64">
        <v>540</v>
      </c>
      <c r="L18" s="63" t="s">
        <v>104</v>
      </c>
      <c r="N18" s="50"/>
      <c r="O18" s="50"/>
      <c r="P18" s="50"/>
      <c r="Q18" s="50"/>
    </row>
    <row r="19" spans="2:17" x14ac:dyDescent="0.3">
      <c r="B19" s="8">
        <f t="shared" si="6"/>
        <v>12</v>
      </c>
      <c r="C19" s="17">
        <v>40711.129999999997</v>
      </c>
      <c r="D19" s="17">
        <f t="shared" si="0"/>
        <v>41525.352599999998</v>
      </c>
      <c r="E19" s="17">
        <f t="shared" si="1"/>
        <v>3460.4460499999996</v>
      </c>
      <c r="F19" s="18">
        <f t="shared" si="2"/>
        <v>21.014854554655869</v>
      </c>
      <c r="G19" s="18">
        <f t="shared" si="3"/>
        <v>10.507427277327935</v>
      </c>
      <c r="H19" s="18">
        <f t="shared" si="4"/>
        <v>4.2029709109311737</v>
      </c>
      <c r="I19" s="19">
        <f t="shared" si="5"/>
        <v>19.964111826923077</v>
      </c>
      <c r="K19" s="64">
        <v>550</v>
      </c>
      <c r="L19" s="63" t="s">
        <v>106</v>
      </c>
    </row>
    <row r="20" spans="2:17" x14ac:dyDescent="0.3">
      <c r="B20" s="8">
        <f t="shared" si="6"/>
        <v>13</v>
      </c>
      <c r="C20" s="17">
        <v>41013.19</v>
      </c>
      <c r="D20" s="17">
        <f t="shared" si="0"/>
        <v>41833.453800000003</v>
      </c>
      <c r="E20" s="17">
        <f t="shared" si="1"/>
        <v>3486.1211499999999</v>
      </c>
      <c r="F20" s="18">
        <f t="shared" si="2"/>
        <v>21.1707762145749</v>
      </c>
      <c r="G20" s="18">
        <f t="shared" si="3"/>
        <v>10.58538810728745</v>
      </c>
      <c r="H20" s="18">
        <f t="shared" si="4"/>
        <v>4.23415524291498</v>
      </c>
      <c r="I20" s="19">
        <f t="shared" si="5"/>
        <v>20.112237403846155</v>
      </c>
      <c r="K20" s="64">
        <v>555</v>
      </c>
      <c r="L20" s="63" t="s">
        <v>163</v>
      </c>
    </row>
    <row r="21" spans="2:17" x14ac:dyDescent="0.3">
      <c r="B21" s="8">
        <f t="shared" si="6"/>
        <v>14</v>
      </c>
      <c r="C21" s="17">
        <v>42084.77</v>
      </c>
      <c r="D21" s="17">
        <f t="shared" si="0"/>
        <v>42926.465400000001</v>
      </c>
      <c r="E21" s="17">
        <f t="shared" si="1"/>
        <v>3577.2054499999999</v>
      </c>
      <c r="F21" s="18">
        <f t="shared" si="2"/>
        <v>21.723919736842106</v>
      </c>
      <c r="G21" s="18">
        <f t="shared" si="3"/>
        <v>10.861959868421053</v>
      </c>
      <c r="H21" s="18">
        <f t="shared" si="4"/>
        <v>4.3447839473684216</v>
      </c>
      <c r="I21" s="19">
        <f t="shared" si="5"/>
        <v>20.637723749999999</v>
      </c>
    </row>
    <row r="22" spans="2:17" x14ac:dyDescent="0.3">
      <c r="B22" s="8">
        <f t="shared" si="6"/>
        <v>15</v>
      </c>
      <c r="C22" s="17">
        <v>42351.05</v>
      </c>
      <c r="D22" s="17">
        <f t="shared" si="0"/>
        <v>43198.071000000004</v>
      </c>
      <c r="E22" s="17">
        <f t="shared" si="1"/>
        <v>3599.8392500000004</v>
      </c>
      <c r="F22" s="18">
        <f t="shared" si="2"/>
        <v>21.861371963562753</v>
      </c>
      <c r="G22" s="18">
        <f t="shared" si="3"/>
        <v>10.930685981781377</v>
      </c>
      <c r="H22" s="18">
        <f t="shared" si="4"/>
        <v>4.3722743927125505</v>
      </c>
      <c r="I22" s="19">
        <f t="shared" si="5"/>
        <v>20.768303365384618</v>
      </c>
    </row>
    <row r="23" spans="2:17" x14ac:dyDescent="0.3">
      <c r="B23" s="8">
        <f t="shared" si="6"/>
        <v>16</v>
      </c>
      <c r="C23" s="17">
        <v>43753.53</v>
      </c>
      <c r="D23" s="17">
        <f t="shared" si="0"/>
        <v>44628.600599999998</v>
      </c>
      <c r="E23" s="17">
        <f t="shared" si="1"/>
        <v>3719.0500500000003</v>
      </c>
      <c r="F23" s="18">
        <f t="shared" si="2"/>
        <v>22.585324190283401</v>
      </c>
      <c r="G23" s="18">
        <f t="shared" si="3"/>
        <v>11.292662095141701</v>
      </c>
      <c r="H23" s="18">
        <f t="shared" si="4"/>
        <v>4.5170648380566805</v>
      </c>
      <c r="I23" s="19">
        <f t="shared" si="5"/>
        <v>21.456057980769231</v>
      </c>
    </row>
    <row r="24" spans="2:17" x14ac:dyDescent="0.3">
      <c r="B24" s="8">
        <f t="shared" si="6"/>
        <v>17</v>
      </c>
      <c r="C24" s="17">
        <v>44470.16</v>
      </c>
      <c r="D24" s="17">
        <f t="shared" si="0"/>
        <v>45359.563200000004</v>
      </c>
      <c r="E24" s="17">
        <f t="shared" si="1"/>
        <v>3779.9636</v>
      </c>
      <c r="F24" s="18">
        <f t="shared" si="2"/>
        <v>22.955244534412959</v>
      </c>
      <c r="G24" s="18">
        <f t="shared" si="3"/>
        <v>11.477622267206479</v>
      </c>
      <c r="H24" s="18">
        <f t="shared" si="4"/>
        <v>4.5910489068825919</v>
      </c>
      <c r="I24" s="19">
        <f t="shared" si="5"/>
        <v>21.807482307692311</v>
      </c>
    </row>
    <row r="25" spans="2:17" x14ac:dyDescent="0.3">
      <c r="B25" s="8">
        <f t="shared" si="6"/>
        <v>18</v>
      </c>
      <c r="C25" s="17">
        <v>45370.42</v>
      </c>
      <c r="D25" s="17">
        <f t="shared" si="0"/>
        <v>46277.828399999999</v>
      </c>
      <c r="E25" s="17">
        <f t="shared" si="1"/>
        <v>3856.4857000000002</v>
      </c>
      <c r="F25" s="18">
        <f t="shared" si="2"/>
        <v>23.419953643724696</v>
      </c>
      <c r="G25" s="18">
        <f t="shared" si="3"/>
        <v>11.709976821862348</v>
      </c>
      <c r="H25" s="18">
        <f t="shared" si="4"/>
        <v>4.6839907287449396</v>
      </c>
      <c r="I25" s="19">
        <f t="shared" si="5"/>
        <v>22.24895596153846</v>
      </c>
    </row>
    <row r="26" spans="2:17" x14ac:dyDescent="0.3">
      <c r="B26" s="8">
        <f t="shared" si="6"/>
        <v>19</v>
      </c>
      <c r="C26" s="17">
        <v>46167.44</v>
      </c>
      <c r="D26" s="17">
        <f t="shared" si="0"/>
        <v>47090.788800000002</v>
      </c>
      <c r="E26" s="17">
        <f t="shared" si="1"/>
        <v>3924.2324000000003</v>
      </c>
      <c r="F26" s="18">
        <f t="shared" si="2"/>
        <v>23.831370850202429</v>
      </c>
      <c r="G26" s="18">
        <f t="shared" si="3"/>
        <v>11.915685425101215</v>
      </c>
      <c r="H26" s="18">
        <f t="shared" si="4"/>
        <v>4.7662741700404858</v>
      </c>
      <c r="I26" s="19">
        <f t="shared" si="5"/>
        <v>22.63980230769231</v>
      </c>
    </row>
    <row r="27" spans="2:17" x14ac:dyDescent="0.3">
      <c r="B27" s="8">
        <f t="shared" si="6"/>
        <v>20</v>
      </c>
      <c r="C27" s="17">
        <v>46262.71</v>
      </c>
      <c r="D27" s="17">
        <f t="shared" si="0"/>
        <v>47187.964200000002</v>
      </c>
      <c r="E27" s="17">
        <f t="shared" si="1"/>
        <v>3932.3303500000002</v>
      </c>
      <c r="F27" s="18">
        <f t="shared" si="2"/>
        <v>23.880548684210527</v>
      </c>
      <c r="G27" s="18">
        <f t="shared" si="3"/>
        <v>11.940274342105264</v>
      </c>
      <c r="H27" s="18">
        <f t="shared" si="4"/>
        <v>4.7761097368421055</v>
      </c>
      <c r="I27" s="19">
        <f t="shared" si="5"/>
        <v>22.686521250000002</v>
      </c>
    </row>
    <row r="28" spans="2:17" x14ac:dyDescent="0.3">
      <c r="B28" s="8">
        <f t="shared" si="6"/>
        <v>21</v>
      </c>
      <c r="C28" s="17">
        <v>47107.8</v>
      </c>
      <c r="D28" s="17">
        <f t="shared" si="0"/>
        <v>48049.956000000006</v>
      </c>
      <c r="E28" s="17">
        <f t="shared" si="1"/>
        <v>4004.163</v>
      </c>
      <c r="F28" s="18">
        <f t="shared" si="2"/>
        <v>24.316779352226725</v>
      </c>
      <c r="G28" s="18">
        <f t="shared" si="3"/>
        <v>12.158389676113362</v>
      </c>
      <c r="H28" s="18">
        <f t="shared" si="4"/>
        <v>4.8633558704453446</v>
      </c>
      <c r="I28" s="19">
        <f t="shared" si="5"/>
        <v>23.100940384615388</v>
      </c>
    </row>
    <row r="29" spans="2:17" x14ac:dyDescent="0.3">
      <c r="B29" s="8">
        <f t="shared" si="6"/>
        <v>22</v>
      </c>
      <c r="C29" s="17">
        <v>47180.56</v>
      </c>
      <c r="D29" s="17">
        <f t="shared" si="0"/>
        <v>48124.171199999997</v>
      </c>
      <c r="E29" s="17">
        <f t="shared" si="1"/>
        <v>4010.3476000000001</v>
      </c>
      <c r="F29" s="18">
        <f t="shared" si="2"/>
        <v>24.354337651821861</v>
      </c>
      <c r="G29" s="18">
        <f t="shared" si="3"/>
        <v>12.177168825910931</v>
      </c>
      <c r="H29" s="18">
        <f t="shared" si="4"/>
        <v>4.8708675303643725</v>
      </c>
      <c r="I29" s="19">
        <f t="shared" si="5"/>
        <v>23.136620769230767</v>
      </c>
    </row>
    <row r="30" spans="2:17" x14ac:dyDescent="0.3">
      <c r="B30" s="8">
        <f t="shared" si="6"/>
        <v>23</v>
      </c>
      <c r="C30" s="17">
        <v>48804.2</v>
      </c>
      <c r="D30" s="17">
        <f t="shared" si="0"/>
        <v>49780.284</v>
      </c>
      <c r="E30" s="17">
        <f t="shared" si="1"/>
        <v>4148.357</v>
      </c>
      <c r="F30" s="18">
        <f t="shared" si="2"/>
        <v>25.192451417004047</v>
      </c>
      <c r="G30" s="18">
        <f t="shared" si="3"/>
        <v>12.596225708502024</v>
      </c>
      <c r="H30" s="18">
        <f t="shared" si="4"/>
        <v>5.0384902834008098</v>
      </c>
      <c r="I30" s="19">
        <f t="shared" si="5"/>
        <v>23.932828846153846</v>
      </c>
    </row>
    <row r="31" spans="2:17" x14ac:dyDescent="0.3">
      <c r="B31" s="8">
        <f t="shared" si="6"/>
        <v>24</v>
      </c>
      <c r="C31" s="17">
        <v>50416.34</v>
      </c>
      <c r="D31" s="17">
        <f t="shared" si="0"/>
        <v>51424.666799999999</v>
      </c>
      <c r="E31" s="17">
        <f t="shared" si="1"/>
        <v>4285.3888999999999</v>
      </c>
      <c r="F31" s="18">
        <f t="shared" si="2"/>
        <v>26.02462894736842</v>
      </c>
      <c r="G31" s="18">
        <f t="shared" si="3"/>
        <v>13.01231447368421</v>
      </c>
      <c r="H31" s="18">
        <f t="shared" si="4"/>
        <v>5.204925789473684</v>
      </c>
      <c r="I31" s="19">
        <f t="shared" si="5"/>
        <v>24.723397500000001</v>
      </c>
    </row>
    <row r="32" spans="2:17" x14ac:dyDescent="0.3">
      <c r="B32" s="8">
        <f t="shared" si="6"/>
        <v>25</v>
      </c>
      <c r="C32" s="17">
        <v>50519.29</v>
      </c>
      <c r="D32" s="17">
        <f t="shared" si="0"/>
        <v>51529.675800000005</v>
      </c>
      <c r="E32" s="17">
        <f t="shared" si="1"/>
        <v>4294.1396500000001</v>
      </c>
      <c r="F32" s="18">
        <f t="shared" si="2"/>
        <v>26.077771153846157</v>
      </c>
      <c r="G32" s="18">
        <f t="shared" si="3"/>
        <v>13.038885576923079</v>
      </c>
      <c r="H32" s="18">
        <f t="shared" si="4"/>
        <v>5.2155542307692313</v>
      </c>
      <c r="I32" s="19">
        <f t="shared" si="5"/>
        <v>24.773882596153847</v>
      </c>
    </row>
    <row r="33" spans="2:9" x14ac:dyDescent="0.3">
      <c r="B33" s="8">
        <f t="shared" si="6"/>
        <v>26</v>
      </c>
      <c r="C33" s="17">
        <v>50604.07</v>
      </c>
      <c r="D33" s="17">
        <f t="shared" si="0"/>
        <v>51616.151400000002</v>
      </c>
      <c r="E33" s="17">
        <f t="shared" si="1"/>
        <v>4301.3459500000008</v>
      </c>
      <c r="F33" s="18">
        <f t="shared" si="2"/>
        <v>26.121534109311742</v>
      </c>
      <c r="G33" s="18">
        <f t="shared" si="3"/>
        <v>13.060767054655871</v>
      </c>
      <c r="H33" s="18">
        <f t="shared" si="4"/>
        <v>5.2243068218623483</v>
      </c>
      <c r="I33" s="19">
        <f t="shared" si="5"/>
        <v>24.815457403846153</v>
      </c>
    </row>
    <row r="34" spans="2:9" x14ac:dyDescent="0.3">
      <c r="B34" s="8">
        <f t="shared" si="6"/>
        <v>27</v>
      </c>
      <c r="C34" s="17">
        <v>50694.17</v>
      </c>
      <c r="D34" s="17">
        <f t="shared" si="0"/>
        <v>51708.053399999997</v>
      </c>
      <c r="E34" s="17">
        <f t="shared" si="1"/>
        <v>4309.0044500000004</v>
      </c>
      <c r="F34" s="18">
        <f t="shared" si="2"/>
        <v>26.168043218623481</v>
      </c>
      <c r="G34" s="18">
        <f t="shared" si="3"/>
        <v>13.084021609311741</v>
      </c>
      <c r="H34" s="18">
        <f t="shared" si="4"/>
        <v>5.233608643724696</v>
      </c>
      <c r="I34" s="19">
        <f t="shared" si="5"/>
        <v>24.859641057692308</v>
      </c>
    </row>
    <row r="35" spans="2:9" x14ac:dyDescent="0.3">
      <c r="B35" s="8">
        <f t="shared" si="6"/>
        <v>28</v>
      </c>
      <c r="C35" s="17">
        <v>50766.95</v>
      </c>
      <c r="D35" s="17">
        <f t="shared" si="0"/>
        <v>51782.288999999997</v>
      </c>
      <c r="E35" s="17">
        <f t="shared" si="1"/>
        <v>4315.1907499999998</v>
      </c>
      <c r="F35" s="18">
        <f t="shared" si="2"/>
        <v>26.205611842105263</v>
      </c>
      <c r="G35" s="18">
        <f t="shared" si="3"/>
        <v>13.102805921052632</v>
      </c>
      <c r="H35" s="18">
        <f t="shared" si="4"/>
        <v>5.2411223684210526</v>
      </c>
      <c r="I35" s="19">
        <f t="shared" si="5"/>
        <v>24.895331249999998</v>
      </c>
    </row>
    <row r="36" spans="2:9" x14ac:dyDescent="0.3">
      <c r="B36" s="8">
        <f t="shared" si="6"/>
        <v>29</v>
      </c>
      <c r="C36" s="17">
        <v>50834.35</v>
      </c>
      <c r="D36" s="17">
        <f t="shared" si="0"/>
        <v>51851.036999999997</v>
      </c>
      <c r="E36" s="17">
        <f t="shared" si="1"/>
        <v>4320.91975</v>
      </c>
      <c r="F36" s="18">
        <f t="shared" si="2"/>
        <v>26.24040334008097</v>
      </c>
      <c r="G36" s="18">
        <f t="shared" si="3"/>
        <v>13.120201670040485</v>
      </c>
      <c r="H36" s="18">
        <f t="shared" si="4"/>
        <v>5.2480806680161942</v>
      </c>
      <c r="I36" s="19">
        <f t="shared" si="5"/>
        <v>24.92838317307692</v>
      </c>
    </row>
    <row r="37" spans="2:9" x14ac:dyDescent="0.3">
      <c r="B37" s="8">
        <f t="shared" si="6"/>
        <v>30</v>
      </c>
      <c r="C37" s="17">
        <v>50896.83</v>
      </c>
      <c r="D37" s="17">
        <f t="shared" si="0"/>
        <v>51914.766600000003</v>
      </c>
      <c r="E37" s="17">
        <f t="shared" si="1"/>
        <v>4326.2305500000002</v>
      </c>
      <c r="F37" s="18">
        <f t="shared" si="2"/>
        <v>26.27265516194332</v>
      </c>
      <c r="G37" s="18">
        <f t="shared" si="3"/>
        <v>13.13632758097166</v>
      </c>
      <c r="H37" s="18">
        <f t="shared" si="4"/>
        <v>5.2545310323886643</v>
      </c>
      <c r="I37" s="19">
        <f t="shared" si="5"/>
        <v>24.959022403846156</v>
      </c>
    </row>
    <row r="38" spans="2:9" x14ac:dyDescent="0.3">
      <c r="B38" s="8">
        <f t="shared" si="6"/>
        <v>31</v>
      </c>
      <c r="C38" s="17">
        <v>50954.65</v>
      </c>
      <c r="D38" s="17">
        <f t="shared" si="0"/>
        <v>51973.743000000002</v>
      </c>
      <c r="E38" s="17">
        <f t="shared" si="1"/>
        <v>4331.1452500000005</v>
      </c>
      <c r="F38" s="18">
        <f t="shared" si="2"/>
        <v>26.302501518218623</v>
      </c>
      <c r="G38" s="18">
        <f t="shared" si="3"/>
        <v>13.151250759109312</v>
      </c>
      <c r="H38" s="18">
        <f t="shared" si="4"/>
        <v>5.2605003036437248</v>
      </c>
      <c r="I38" s="19">
        <f t="shared" si="5"/>
        <v>24.987376442307692</v>
      </c>
    </row>
    <row r="39" spans="2:9" x14ac:dyDescent="0.3">
      <c r="B39" s="8">
        <f t="shared" si="6"/>
        <v>32</v>
      </c>
      <c r="C39" s="17">
        <v>51008.21</v>
      </c>
      <c r="D39" s="17">
        <f t="shared" si="0"/>
        <v>52028.374199999998</v>
      </c>
      <c r="E39" s="17">
        <f t="shared" si="1"/>
        <v>4335.6978500000005</v>
      </c>
      <c r="F39" s="18">
        <f t="shared" si="2"/>
        <v>26.330148886639677</v>
      </c>
      <c r="G39" s="18">
        <f t="shared" si="3"/>
        <v>13.165074443319838</v>
      </c>
      <c r="H39" s="18">
        <f t="shared" si="4"/>
        <v>5.266029777327935</v>
      </c>
      <c r="I39" s="19">
        <f t="shared" si="5"/>
        <v>25.013641442307691</v>
      </c>
    </row>
    <row r="40" spans="2:9" x14ac:dyDescent="0.3">
      <c r="B40" s="8">
        <f t="shared" si="6"/>
        <v>33</v>
      </c>
      <c r="C40" s="17">
        <v>51057.79</v>
      </c>
      <c r="D40" s="17">
        <f t="shared" si="0"/>
        <v>52078.945800000001</v>
      </c>
      <c r="E40" s="17">
        <f t="shared" si="1"/>
        <v>4339.9121500000001</v>
      </c>
      <c r="F40" s="18">
        <f t="shared" si="2"/>
        <v>26.355741801619434</v>
      </c>
      <c r="G40" s="18">
        <f t="shared" si="3"/>
        <v>13.177870900809717</v>
      </c>
      <c r="H40" s="18">
        <f t="shared" si="4"/>
        <v>5.2711483603238865</v>
      </c>
      <c r="I40" s="19">
        <f t="shared" si="5"/>
        <v>25.037954711538461</v>
      </c>
    </row>
    <row r="41" spans="2:9" x14ac:dyDescent="0.3">
      <c r="B41" s="8">
        <f t="shared" si="6"/>
        <v>34</v>
      </c>
      <c r="C41" s="17">
        <v>51103.73</v>
      </c>
      <c r="D41" s="17">
        <f t="shared" si="0"/>
        <v>52125.804600000003</v>
      </c>
      <c r="E41" s="17">
        <f t="shared" si="1"/>
        <v>4343.8170500000006</v>
      </c>
      <c r="F41" s="18">
        <f t="shared" si="2"/>
        <v>26.37945576923077</v>
      </c>
      <c r="G41" s="18">
        <f t="shared" si="3"/>
        <v>13.189727884615385</v>
      </c>
      <c r="H41" s="18">
        <f t="shared" si="4"/>
        <v>5.2758911538461541</v>
      </c>
      <c r="I41" s="19">
        <f t="shared" si="5"/>
        <v>25.060482980769233</v>
      </c>
    </row>
    <row r="42" spans="2:9" x14ac:dyDescent="0.3">
      <c r="B42" s="20">
        <f t="shared" si="6"/>
        <v>35</v>
      </c>
      <c r="C42" s="21">
        <v>51146.23</v>
      </c>
      <c r="D42" s="21">
        <f t="shared" si="0"/>
        <v>52169.154600000002</v>
      </c>
      <c r="E42" s="21">
        <f t="shared" si="1"/>
        <v>4347.4295500000007</v>
      </c>
      <c r="F42" s="22">
        <f t="shared" si="2"/>
        <v>26.401394028340082</v>
      </c>
      <c r="G42" s="22">
        <f t="shared" si="3"/>
        <v>13.200697014170041</v>
      </c>
      <c r="H42" s="22">
        <f t="shared" si="4"/>
        <v>5.2802788056680168</v>
      </c>
      <c r="I42" s="23">
        <f t="shared" si="5"/>
        <v>25.081324326923077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2.6640625" style="2" bestFit="1" customWidth="1"/>
    <col min="13" max="13" width="10.33203125" style="2" bestFit="1" customWidth="1"/>
    <col min="14" max="16384" width="8.88671875" style="2"/>
  </cols>
  <sheetData>
    <row r="1" spans="2:24" ht="21" x14ac:dyDescent="0.4">
      <c r="B1" s="59" t="s">
        <v>23</v>
      </c>
      <c r="C1" s="59" t="s">
        <v>67</v>
      </c>
      <c r="H1" s="60" t="s">
        <v>158</v>
      </c>
      <c r="I1" s="61">
        <f>Inhoud!C6</f>
        <v>1.02</v>
      </c>
    </row>
    <row r="2" spans="2:24" ht="14.4" x14ac:dyDescent="0.35">
      <c r="B2" s="4"/>
      <c r="E2" s="3"/>
      <c r="Q2" s="31"/>
      <c r="R2" s="31"/>
      <c r="S2" s="32"/>
      <c r="T2" s="29"/>
      <c r="U2" s="29"/>
      <c r="V2" s="29"/>
      <c r="W2" s="30"/>
      <c r="X2" s="30"/>
    </row>
    <row r="3" spans="2:24" ht="15" x14ac:dyDescent="0.35">
      <c r="B3" s="1"/>
      <c r="C3" s="1"/>
      <c r="Q3" s="31"/>
      <c r="R3" s="31"/>
      <c r="S3" s="32"/>
      <c r="T3" s="29"/>
      <c r="U3" s="29"/>
      <c r="V3" s="29"/>
      <c r="W3" s="29"/>
      <c r="X3" s="30"/>
    </row>
    <row r="4" spans="2:24" ht="14.4" x14ac:dyDescent="0.35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31"/>
      <c r="R4" s="31"/>
      <c r="S4" s="32"/>
      <c r="T4" s="29"/>
      <c r="U4" s="29"/>
      <c r="V4" s="29"/>
      <c r="W4" s="30"/>
      <c r="X4" s="30"/>
    </row>
    <row r="5" spans="2:24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350</v>
      </c>
      <c r="L5" s="63" t="s">
        <v>109</v>
      </c>
    </row>
    <row r="6" spans="2:24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355</v>
      </c>
      <c r="L6" s="63" t="s">
        <v>134</v>
      </c>
      <c r="M6" s="2"/>
    </row>
    <row r="7" spans="2:24" x14ac:dyDescent="0.3">
      <c r="B7" s="8">
        <v>0</v>
      </c>
      <c r="C7" s="17">
        <v>37221.31</v>
      </c>
      <c r="D7" s="17">
        <f t="shared" ref="D7:D42" si="0">C7*$I$1</f>
        <v>37965.736199999999</v>
      </c>
      <c r="E7" s="17">
        <f t="shared" ref="E7:E42" si="1">C7/12*$I$1</f>
        <v>3163.8113499999999</v>
      </c>
      <c r="F7" s="18">
        <f t="shared" ref="F7:F42" si="2">D7/1976</f>
        <v>19.213429251012144</v>
      </c>
      <c r="G7" s="18">
        <f>F7/2</f>
        <v>9.606714625506072</v>
      </c>
      <c r="H7" s="18">
        <f>F7/5</f>
        <v>3.8426858502024288</v>
      </c>
      <c r="I7" s="19">
        <f>D7/2080</f>
        <v>18.252757788461537</v>
      </c>
      <c r="K7" s="64">
        <v>360</v>
      </c>
      <c r="L7" s="63" t="s">
        <v>111</v>
      </c>
    </row>
    <row r="8" spans="2:24" x14ac:dyDescent="0.3">
      <c r="B8" s="8">
        <f>B7+1</f>
        <v>1</v>
      </c>
      <c r="C8" s="17">
        <v>38450.07</v>
      </c>
      <c r="D8" s="17">
        <f t="shared" si="0"/>
        <v>39219.071400000001</v>
      </c>
      <c r="E8" s="17">
        <f t="shared" si="1"/>
        <v>3268.2559500000002</v>
      </c>
      <c r="F8" s="18">
        <f t="shared" si="2"/>
        <v>19.847708198380566</v>
      </c>
      <c r="G8" s="18">
        <f t="shared" ref="G8:G42" si="3">F8/2</f>
        <v>9.9238540991902831</v>
      </c>
      <c r="H8" s="18">
        <f t="shared" ref="H8:H42" si="4">F8/5</f>
        <v>3.9695416396761134</v>
      </c>
      <c r="I8" s="19">
        <f t="shared" ref="I8:I42" si="5">D8/2080</f>
        <v>18.855322788461539</v>
      </c>
      <c r="K8" s="64">
        <v>370</v>
      </c>
      <c r="L8" s="63" t="s">
        <v>108</v>
      </c>
    </row>
    <row r="9" spans="2:24" x14ac:dyDescent="0.3">
      <c r="B9" s="8">
        <f t="shared" ref="B9:B42" si="6">B8+1</f>
        <v>2</v>
      </c>
      <c r="C9" s="17">
        <v>39651.35</v>
      </c>
      <c r="D9" s="17">
        <f t="shared" si="0"/>
        <v>40444.377</v>
      </c>
      <c r="E9" s="17">
        <f t="shared" si="1"/>
        <v>3370.3647500000002</v>
      </c>
      <c r="F9" s="18">
        <f t="shared" si="2"/>
        <v>20.467802125506072</v>
      </c>
      <c r="G9" s="18">
        <f t="shared" si="3"/>
        <v>10.233901062753036</v>
      </c>
      <c r="H9" s="18">
        <f t="shared" si="4"/>
        <v>4.0935604251012148</v>
      </c>
      <c r="I9" s="19">
        <f t="shared" si="5"/>
        <v>19.444412019230768</v>
      </c>
      <c r="K9" s="64">
        <v>375</v>
      </c>
      <c r="L9" s="63" t="s">
        <v>164</v>
      </c>
    </row>
    <row r="10" spans="2:24" x14ac:dyDescent="0.3">
      <c r="B10" s="8">
        <f t="shared" si="6"/>
        <v>3</v>
      </c>
      <c r="C10" s="17">
        <v>40824.269999999997</v>
      </c>
      <c r="D10" s="17">
        <f t="shared" si="0"/>
        <v>41640.755399999995</v>
      </c>
      <c r="E10" s="17">
        <f t="shared" si="1"/>
        <v>3470.0629499999995</v>
      </c>
      <c r="F10" s="18">
        <f t="shared" si="2"/>
        <v>21.073256781376514</v>
      </c>
      <c r="G10" s="18">
        <f t="shared" si="3"/>
        <v>10.536628390688257</v>
      </c>
      <c r="H10" s="18">
        <f t="shared" si="4"/>
        <v>4.2146513562753025</v>
      </c>
      <c r="I10" s="19">
        <f t="shared" si="5"/>
        <v>20.01959394230769</v>
      </c>
      <c r="K10" s="64">
        <v>380</v>
      </c>
      <c r="L10" s="63" t="s">
        <v>112</v>
      </c>
    </row>
    <row r="11" spans="2:24" x14ac:dyDescent="0.3">
      <c r="B11" s="8">
        <f t="shared" si="6"/>
        <v>4</v>
      </c>
      <c r="C11" s="17">
        <v>42085.33</v>
      </c>
      <c r="D11" s="17">
        <f t="shared" si="0"/>
        <v>42927.036599999999</v>
      </c>
      <c r="E11" s="17">
        <f t="shared" si="1"/>
        <v>3577.2530500000003</v>
      </c>
      <c r="F11" s="18">
        <f t="shared" si="2"/>
        <v>21.724208805668017</v>
      </c>
      <c r="G11" s="18">
        <f t="shared" si="3"/>
        <v>10.862104402834008</v>
      </c>
      <c r="H11" s="18">
        <f t="shared" si="4"/>
        <v>4.344841761133603</v>
      </c>
      <c r="I11" s="19">
        <f t="shared" si="5"/>
        <v>20.637998365384615</v>
      </c>
      <c r="K11" s="64">
        <v>400</v>
      </c>
      <c r="L11" s="63" t="s">
        <v>107</v>
      </c>
    </row>
    <row r="12" spans="2:24" x14ac:dyDescent="0.3">
      <c r="B12" s="8">
        <f t="shared" si="6"/>
        <v>5</v>
      </c>
      <c r="C12" s="17">
        <v>43619.1</v>
      </c>
      <c r="D12" s="17">
        <f t="shared" si="0"/>
        <v>44491.481999999996</v>
      </c>
      <c r="E12" s="17">
        <f t="shared" si="1"/>
        <v>3707.6234999999997</v>
      </c>
      <c r="F12" s="18">
        <f t="shared" si="2"/>
        <v>22.515932186234817</v>
      </c>
      <c r="G12" s="18">
        <f t="shared" si="3"/>
        <v>11.257966093117409</v>
      </c>
      <c r="H12" s="18">
        <f t="shared" si="4"/>
        <v>4.5031864372469634</v>
      </c>
      <c r="I12" s="19">
        <f t="shared" si="5"/>
        <v>21.390135576923075</v>
      </c>
      <c r="K12" s="64">
        <v>480</v>
      </c>
      <c r="L12" s="63" t="s">
        <v>110</v>
      </c>
    </row>
    <row r="13" spans="2:24" x14ac:dyDescent="0.3">
      <c r="B13" s="8">
        <f t="shared" si="6"/>
        <v>6</v>
      </c>
      <c r="C13" s="17">
        <v>44034.09</v>
      </c>
      <c r="D13" s="17">
        <f t="shared" si="0"/>
        <v>44914.771799999995</v>
      </c>
      <c r="E13" s="17">
        <f t="shared" si="1"/>
        <v>3742.8976499999999</v>
      </c>
      <c r="F13" s="18">
        <f t="shared" si="2"/>
        <v>22.730147672064774</v>
      </c>
      <c r="G13" s="18">
        <f t="shared" si="3"/>
        <v>11.365073836032387</v>
      </c>
      <c r="H13" s="18">
        <f t="shared" si="4"/>
        <v>4.5460295344129547</v>
      </c>
      <c r="I13" s="19">
        <f t="shared" si="5"/>
        <v>21.593640288461536</v>
      </c>
    </row>
    <row r="14" spans="2:24" x14ac:dyDescent="0.3">
      <c r="B14" s="8">
        <f t="shared" si="6"/>
        <v>7</v>
      </c>
      <c r="C14" s="17">
        <v>45387.59</v>
      </c>
      <c r="D14" s="17">
        <f t="shared" si="0"/>
        <v>46295.341799999995</v>
      </c>
      <c r="E14" s="17">
        <f t="shared" si="1"/>
        <v>3857.9451499999996</v>
      </c>
      <c r="F14" s="18">
        <f t="shared" si="2"/>
        <v>23.428816700404855</v>
      </c>
      <c r="G14" s="18">
        <f t="shared" si="3"/>
        <v>11.714408350202428</v>
      </c>
      <c r="H14" s="18">
        <f t="shared" si="4"/>
        <v>4.6857633400809711</v>
      </c>
      <c r="I14" s="19">
        <f t="shared" si="5"/>
        <v>22.257375865384613</v>
      </c>
    </row>
    <row r="15" spans="2:24" x14ac:dyDescent="0.3">
      <c r="B15" s="8">
        <f t="shared" si="6"/>
        <v>8</v>
      </c>
      <c r="C15" s="17">
        <v>45871.08</v>
      </c>
      <c r="D15" s="17">
        <f t="shared" si="0"/>
        <v>46788.501600000003</v>
      </c>
      <c r="E15" s="17">
        <f t="shared" si="1"/>
        <v>3899.0418000000004</v>
      </c>
      <c r="F15" s="18">
        <f t="shared" si="2"/>
        <v>23.67839149797571</v>
      </c>
      <c r="G15" s="18">
        <f t="shared" si="3"/>
        <v>11.839195748987855</v>
      </c>
      <c r="H15" s="18">
        <f t="shared" si="4"/>
        <v>4.7356782995951416</v>
      </c>
      <c r="I15" s="19">
        <f t="shared" si="5"/>
        <v>22.494471923076926</v>
      </c>
    </row>
    <row r="16" spans="2:24" x14ac:dyDescent="0.3">
      <c r="B16" s="8">
        <f t="shared" si="6"/>
        <v>9</v>
      </c>
      <c r="C16" s="17">
        <v>47170.59</v>
      </c>
      <c r="D16" s="17">
        <f t="shared" si="0"/>
        <v>48114.001799999998</v>
      </c>
      <c r="E16" s="17">
        <f t="shared" si="1"/>
        <v>4009.5001499999998</v>
      </c>
      <c r="F16" s="18">
        <f t="shared" si="2"/>
        <v>24.349191194331983</v>
      </c>
      <c r="G16" s="18">
        <f t="shared" si="3"/>
        <v>12.174595597165991</v>
      </c>
      <c r="H16" s="18">
        <f t="shared" si="4"/>
        <v>4.8698382388663966</v>
      </c>
      <c r="I16" s="19">
        <f t="shared" si="5"/>
        <v>23.131731634615385</v>
      </c>
    </row>
    <row r="17" spans="2:9" x14ac:dyDescent="0.3">
      <c r="B17" s="8">
        <f t="shared" si="6"/>
        <v>10</v>
      </c>
      <c r="C17" s="17">
        <v>47658.38</v>
      </c>
      <c r="D17" s="17">
        <f t="shared" si="0"/>
        <v>48611.547599999998</v>
      </c>
      <c r="E17" s="17">
        <f t="shared" si="1"/>
        <v>4050.9622999999997</v>
      </c>
      <c r="F17" s="18">
        <f t="shared" si="2"/>
        <v>24.600985627530363</v>
      </c>
      <c r="G17" s="18">
        <f t="shared" si="3"/>
        <v>12.300492813765182</v>
      </c>
      <c r="H17" s="18">
        <f t="shared" si="4"/>
        <v>4.920197125506073</v>
      </c>
      <c r="I17" s="19">
        <f t="shared" si="5"/>
        <v>23.370936346153844</v>
      </c>
    </row>
    <row r="18" spans="2:9" x14ac:dyDescent="0.3">
      <c r="B18" s="8">
        <f t="shared" si="6"/>
        <v>11</v>
      </c>
      <c r="C18" s="17">
        <v>48850.05</v>
      </c>
      <c r="D18" s="17">
        <f t="shared" si="0"/>
        <v>49827.051000000007</v>
      </c>
      <c r="E18" s="17">
        <f t="shared" si="1"/>
        <v>4152.25425</v>
      </c>
      <c r="F18" s="18">
        <f t="shared" si="2"/>
        <v>25.21611892712551</v>
      </c>
      <c r="G18" s="18">
        <f t="shared" si="3"/>
        <v>12.608059463562755</v>
      </c>
      <c r="H18" s="18">
        <f t="shared" si="4"/>
        <v>5.0432237854251021</v>
      </c>
      <c r="I18" s="19">
        <f t="shared" si="5"/>
        <v>23.955312980769236</v>
      </c>
    </row>
    <row r="19" spans="2:9" x14ac:dyDescent="0.3">
      <c r="B19" s="8">
        <f t="shared" si="6"/>
        <v>12</v>
      </c>
      <c r="C19" s="17">
        <v>49477.39</v>
      </c>
      <c r="D19" s="17">
        <f t="shared" si="0"/>
        <v>50466.9378</v>
      </c>
      <c r="E19" s="17">
        <f t="shared" si="1"/>
        <v>4205.5781500000003</v>
      </c>
      <c r="F19" s="18">
        <f t="shared" si="2"/>
        <v>25.539948279352227</v>
      </c>
      <c r="G19" s="18">
        <f t="shared" si="3"/>
        <v>12.769974139676114</v>
      </c>
      <c r="H19" s="18">
        <f t="shared" si="4"/>
        <v>5.1079896558704458</v>
      </c>
      <c r="I19" s="19">
        <f t="shared" si="5"/>
        <v>24.262950865384614</v>
      </c>
    </row>
    <row r="20" spans="2:9" x14ac:dyDescent="0.3">
      <c r="B20" s="8">
        <f t="shared" si="6"/>
        <v>13</v>
      </c>
      <c r="C20" s="17">
        <v>50467.96</v>
      </c>
      <c r="D20" s="17">
        <f t="shared" si="0"/>
        <v>51477.319199999998</v>
      </c>
      <c r="E20" s="17">
        <f t="shared" si="1"/>
        <v>4289.7766000000001</v>
      </c>
      <c r="F20" s="18">
        <f t="shared" si="2"/>
        <v>26.051274898785426</v>
      </c>
      <c r="G20" s="18">
        <f t="shared" si="3"/>
        <v>13.025637449392713</v>
      </c>
      <c r="H20" s="18">
        <f t="shared" si="4"/>
        <v>5.2102549797570852</v>
      </c>
      <c r="I20" s="19">
        <f t="shared" si="5"/>
        <v>24.748711153846152</v>
      </c>
    </row>
    <row r="21" spans="2:9" x14ac:dyDescent="0.3">
      <c r="B21" s="8">
        <f t="shared" si="6"/>
        <v>14</v>
      </c>
      <c r="C21" s="17">
        <v>51349.81</v>
      </c>
      <c r="D21" s="17">
        <f t="shared" si="0"/>
        <v>52376.806199999999</v>
      </c>
      <c r="E21" s="17">
        <f t="shared" si="1"/>
        <v>4364.7338499999996</v>
      </c>
      <c r="F21" s="18">
        <f t="shared" si="2"/>
        <v>26.506480870445344</v>
      </c>
      <c r="G21" s="18">
        <f t="shared" si="3"/>
        <v>13.253240435222672</v>
      </c>
      <c r="H21" s="18">
        <f t="shared" si="4"/>
        <v>5.3012961740890692</v>
      </c>
      <c r="I21" s="19">
        <f t="shared" si="5"/>
        <v>25.181156826923075</v>
      </c>
    </row>
    <row r="22" spans="2:9" x14ac:dyDescent="0.3">
      <c r="B22" s="8">
        <f t="shared" si="6"/>
        <v>15</v>
      </c>
      <c r="C22" s="17">
        <v>52180.22</v>
      </c>
      <c r="D22" s="17">
        <f t="shared" si="0"/>
        <v>53223.824400000005</v>
      </c>
      <c r="E22" s="17">
        <f t="shared" si="1"/>
        <v>4435.3186999999998</v>
      </c>
      <c r="F22" s="18">
        <f t="shared" si="2"/>
        <v>26.93513380566802</v>
      </c>
      <c r="G22" s="18">
        <f t="shared" si="3"/>
        <v>13.46756690283401</v>
      </c>
      <c r="H22" s="18">
        <f t="shared" si="4"/>
        <v>5.3870267611336038</v>
      </c>
      <c r="I22" s="19">
        <f t="shared" si="5"/>
        <v>25.588377115384617</v>
      </c>
    </row>
    <row r="23" spans="2:9" x14ac:dyDescent="0.3">
      <c r="B23" s="8">
        <f t="shared" si="6"/>
        <v>16</v>
      </c>
      <c r="C23" s="17">
        <v>53445.1</v>
      </c>
      <c r="D23" s="17">
        <f t="shared" si="0"/>
        <v>54514.002</v>
      </c>
      <c r="E23" s="17">
        <f t="shared" si="1"/>
        <v>4542.8334999999997</v>
      </c>
      <c r="F23" s="18">
        <f t="shared" si="2"/>
        <v>27.588057692307693</v>
      </c>
      <c r="G23" s="18">
        <f t="shared" si="3"/>
        <v>13.794028846153847</v>
      </c>
      <c r="H23" s="18">
        <f t="shared" si="4"/>
        <v>5.517611538461539</v>
      </c>
      <c r="I23" s="19">
        <f t="shared" si="5"/>
        <v>26.208654807692309</v>
      </c>
    </row>
    <row r="24" spans="2:9" x14ac:dyDescent="0.3">
      <c r="B24" s="8">
        <f t="shared" si="6"/>
        <v>17</v>
      </c>
      <c r="C24" s="17">
        <v>53893.01</v>
      </c>
      <c r="D24" s="17">
        <f t="shared" si="0"/>
        <v>54970.870200000005</v>
      </c>
      <c r="E24" s="17">
        <f t="shared" si="1"/>
        <v>4580.9058500000001</v>
      </c>
      <c r="F24" s="18">
        <f t="shared" si="2"/>
        <v>27.819266295546562</v>
      </c>
      <c r="G24" s="18">
        <f t="shared" si="3"/>
        <v>13.909633147773281</v>
      </c>
      <c r="H24" s="18">
        <f t="shared" si="4"/>
        <v>5.5638532591093126</v>
      </c>
      <c r="I24" s="19">
        <f t="shared" si="5"/>
        <v>26.428302980769232</v>
      </c>
    </row>
    <row r="25" spans="2:9" x14ac:dyDescent="0.3">
      <c r="B25" s="8">
        <f t="shared" si="6"/>
        <v>18</v>
      </c>
      <c r="C25" s="17">
        <v>55540.42</v>
      </c>
      <c r="D25" s="17">
        <f t="shared" si="0"/>
        <v>56651.2284</v>
      </c>
      <c r="E25" s="17">
        <f t="shared" si="1"/>
        <v>4720.9357</v>
      </c>
      <c r="F25" s="18">
        <f t="shared" si="2"/>
        <v>28.669650000000001</v>
      </c>
      <c r="G25" s="18">
        <f t="shared" si="3"/>
        <v>14.334825</v>
      </c>
      <c r="H25" s="18">
        <f t="shared" si="4"/>
        <v>5.73393</v>
      </c>
      <c r="I25" s="19">
        <f t="shared" si="5"/>
        <v>27.236167500000001</v>
      </c>
    </row>
    <row r="26" spans="2:9" x14ac:dyDescent="0.3">
      <c r="B26" s="8">
        <f t="shared" si="6"/>
        <v>19</v>
      </c>
      <c r="C26" s="17">
        <v>55605.21</v>
      </c>
      <c r="D26" s="17">
        <f t="shared" si="0"/>
        <v>56717.314200000001</v>
      </c>
      <c r="E26" s="17">
        <f t="shared" si="1"/>
        <v>4726.4428500000004</v>
      </c>
      <c r="F26" s="18">
        <f t="shared" si="2"/>
        <v>28.703094230769231</v>
      </c>
      <c r="G26" s="18">
        <f t="shared" si="3"/>
        <v>14.351547115384616</v>
      </c>
      <c r="H26" s="18">
        <f t="shared" si="4"/>
        <v>5.7406188461538461</v>
      </c>
      <c r="I26" s="19">
        <f t="shared" si="5"/>
        <v>27.267939519230769</v>
      </c>
    </row>
    <row r="27" spans="2:9" x14ac:dyDescent="0.3">
      <c r="B27" s="8">
        <f t="shared" si="6"/>
        <v>20</v>
      </c>
      <c r="C27" s="17">
        <v>57635.71</v>
      </c>
      <c r="D27" s="17">
        <f t="shared" si="0"/>
        <v>58788.424200000001</v>
      </c>
      <c r="E27" s="17">
        <f t="shared" si="1"/>
        <v>4899.0353500000001</v>
      </c>
      <c r="F27" s="18">
        <f t="shared" si="2"/>
        <v>29.75122682186235</v>
      </c>
      <c r="G27" s="18">
        <f t="shared" si="3"/>
        <v>14.875613410931175</v>
      </c>
      <c r="H27" s="18">
        <f t="shared" si="4"/>
        <v>5.9502453643724698</v>
      </c>
      <c r="I27" s="19">
        <f t="shared" si="5"/>
        <v>28.26366548076923</v>
      </c>
    </row>
    <row r="28" spans="2:9" x14ac:dyDescent="0.3">
      <c r="B28" s="8">
        <f t="shared" si="6"/>
        <v>21</v>
      </c>
      <c r="C28" s="17">
        <v>57683.62</v>
      </c>
      <c r="D28" s="17">
        <f t="shared" si="0"/>
        <v>58837.292400000006</v>
      </c>
      <c r="E28" s="17">
        <f t="shared" si="1"/>
        <v>4903.1076999999996</v>
      </c>
      <c r="F28" s="18">
        <f t="shared" si="2"/>
        <v>29.775957692307696</v>
      </c>
      <c r="G28" s="18">
        <f t="shared" si="3"/>
        <v>14.887978846153848</v>
      </c>
      <c r="H28" s="18">
        <f t="shared" si="4"/>
        <v>5.9551915384615395</v>
      </c>
      <c r="I28" s="19">
        <f t="shared" si="5"/>
        <v>28.287159807692312</v>
      </c>
    </row>
    <row r="29" spans="2:9" x14ac:dyDescent="0.3">
      <c r="B29" s="8">
        <f t="shared" si="6"/>
        <v>22</v>
      </c>
      <c r="C29" s="17">
        <v>59731.03</v>
      </c>
      <c r="D29" s="17">
        <f t="shared" si="0"/>
        <v>60925.650600000001</v>
      </c>
      <c r="E29" s="17">
        <f t="shared" si="1"/>
        <v>5077.1375500000004</v>
      </c>
      <c r="F29" s="18">
        <f t="shared" si="2"/>
        <v>30.832819129554657</v>
      </c>
      <c r="G29" s="18">
        <f t="shared" si="3"/>
        <v>15.416409564777329</v>
      </c>
      <c r="H29" s="18">
        <f t="shared" si="4"/>
        <v>6.1665638259109317</v>
      </c>
      <c r="I29" s="19">
        <f t="shared" si="5"/>
        <v>29.291178173076922</v>
      </c>
    </row>
    <row r="30" spans="2:9" x14ac:dyDescent="0.3">
      <c r="B30" s="8">
        <f t="shared" si="6"/>
        <v>23</v>
      </c>
      <c r="C30" s="17">
        <v>61826.32</v>
      </c>
      <c r="D30" s="17">
        <f t="shared" si="0"/>
        <v>63062.846400000002</v>
      </c>
      <c r="E30" s="17">
        <f t="shared" si="1"/>
        <v>5255.2372000000005</v>
      </c>
      <c r="F30" s="18">
        <f t="shared" si="2"/>
        <v>31.914395951417006</v>
      </c>
      <c r="G30" s="18">
        <f t="shared" si="3"/>
        <v>15.957197975708503</v>
      </c>
      <c r="H30" s="18">
        <f t="shared" si="4"/>
        <v>6.3828791902834014</v>
      </c>
      <c r="I30" s="19">
        <f t="shared" si="5"/>
        <v>30.318676153846155</v>
      </c>
    </row>
    <row r="31" spans="2:9" x14ac:dyDescent="0.3">
      <c r="B31" s="8">
        <f t="shared" si="6"/>
        <v>24</v>
      </c>
      <c r="C31" s="17">
        <v>63873.73</v>
      </c>
      <c r="D31" s="17">
        <f t="shared" si="0"/>
        <v>65151.204600000005</v>
      </c>
      <c r="E31" s="17">
        <f t="shared" si="1"/>
        <v>5429.2670500000004</v>
      </c>
      <c r="F31" s="18">
        <f t="shared" si="2"/>
        <v>32.971257388663972</v>
      </c>
      <c r="G31" s="18">
        <f t="shared" si="3"/>
        <v>16.485628694331986</v>
      </c>
      <c r="H31" s="18">
        <f t="shared" si="4"/>
        <v>6.5942514777327945</v>
      </c>
      <c r="I31" s="19">
        <f t="shared" si="5"/>
        <v>31.322694519230772</v>
      </c>
    </row>
    <row r="32" spans="2:9" x14ac:dyDescent="0.3">
      <c r="B32" s="8">
        <f t="shared" si="6"/>
        <v>25</v>
      </c>
      <c r="C32" s="17">
        <v>63989.62</v>
      </c>
      <c r="D32" s="17">
        <f t="shared" si="0"/>
        <v>65269.412400000001</v>
      </c>
      <c r="E32" s="17">
        <f t="shared" si="1"/>
        <v>5439.1176999999998</v>
      </c>
      <c r="F32" s="18">
        <f t="shared" si="2"/>
        <v>33.03107914979757</v>
      </c>
      <c r="G32" s="18">
        <f t="shared" si="3"/>
        <v>16.515539574898785</v>
      </c>
      <c r="H32" s="18">
        <f t="shared" si="4"/>
        <v>6.6062158299595142</v>
      </c>
      <c r="I32" s="19">
        <f t="shared" si="5"/>
        <v>31.379525192307693</v>
      </c>
    </row>
    <row r="33" spans="2:9" x14ac:dyDescent="0.3">
      <c r="B33" s="8">
        <f t="shared" si="6"/>
        <v>26</v>
      </c>
      <c r="C33" s="17">
        <v>64097</v>
      </c>
      <c r="D33" s="17">
        <f t="shared" si="0"/>
        <v>65378.94</v>
      </c>
      <c r="E33" s="17">
        <f t="shared" si="1"/>
        <v>5448.2450000000008</v>
      </c>
      <c r="F33" s="18">
        <f t="shared" si="2"/>
        <v>33.086508097165996</v>
      </c>
      <c r="G33" s="18">
        <f t="shared" si="3"/>
        <v>16.543254048582998</v>
      </c>
      <c r="H33" s="18">
        <f t="shared" si="4"/>
        <v>6.6173016194331993</v>
      </c>
      <c r="I33" s="19">
        <f t="shared" si="5"/>
        <v>31.432182692307695</v>
      </c>
    </row>
    <row r="34" spans="2:9" x14ac:dyDescent="0.3">
      <c r="B34" s="8">
        <f t="shared" si="6"/>
        <v>27</v>
      </c>
      <c r="C34" s="17">
        <v>64196.480000000003</v>
      </c>
      <c r="D34" s="17">
        <f t="shared" si="0"/>
        <v>65480.409600000006</v>
      </c>
      <c r="E34" s="17">
        <f t="shared" si="1"/>
        <v>5456.7008000000005</v>
      </c>
      <c r="F34" s="18">
        <f t="shared" si="2"/>
        <v>33.137859109311741</v>
      </c>
      <c r="G34" s="18">
        <f t="shared" si="3"/>
        <v>16.56892955465587</v>
      </c>
      <c r="H34" s="18">
        <f t="shared" si="4"/>
        <v>6.6275718218623485</v>
      </c>
      <c r="I34" s="19">
        <f t="shared" si="5"/>
        <v>31.480966153846158</v>
      </c>
    </row>
    <row r="35" spans="2:9" x14ac:dyDescent="0.3">
      <c r="B35" s="8">
        <f t="shared" si="6"/>
        <v>28</v>
      </c>
      <c r="C35" s="17">
        <v>64288.65</v>
      </c>
      <c r="D35" s="17">
        <f t="shared" si="0"/>
        <v>65574.42300000001</v>
      </c>
      <c r="E35" s="17">
        <f t="shared" si="1"/>
        <v>5464.5352499999999</v>
      </c>
      <c r="F35" s="18">
        <f t="shared" si="2"/>
        <v>33.185436740890694</v>
      </c>
      <c r="G35" s="18">
        <f t="shared" si="3"/>
        <v>16.592718370445347</v>
      </c>
      <c r="H35" s="18">
        <f t="shared" si="4"/>
        <v>6.6370873481781389</v>
      </c>
      <c r="I35" s="19">
        <f t="shared" si="5"/>
        <v>31.526164903846158</v>
      </c>
    </row>
    <row r="36" spans="2:9" x14ac:dyDescent="0.3">
      <c r="B36" s="8">
        <f t="shared" si="6"/>
        <v>29</v>
      </c>
      <c r="C36" s="17">
        <v>64373.99</v>
      </c>
      <c r="D36" s="17">
        <f t="shared" si="0"/>
        <v>65661.469800000006</v>
      </c>
      <c r="E36" s="17">
        <f t="shared" si="1"/>
        <v>5471.7891499999996</v>
      </c>
      <c r="F36" s="18">
        <f t="shared" si="2"/>
        <v>33.22948876518219</v>
      </c>
      <c r="G36" s="18">
        <f t="shared" si="3"/>
        <v>16.614744382591095</v>
      </c>
      <c r="H36" s="18">
        <f t="shared" si="4"/>
        <v>6.6458977530364383</v>
      </c>
      <c r="I36" s="19">
        <f t="shared" si="5"/>
        <v>31.56801432692308</v>
      </c>
    </row>
    <row r="37" spans="2:9" x14ac:dyDescent="0.3">
      <c r="B37" s="8">
        <f t="shared" si="6"/>
        <v>30</v>
      </c>
      <c r="C37" s="17">
        <v>64453.120000000003</v>
      </c>
      <c r="D37" s="17">
        <f t="shared" si="0"/>
        <v>65742.182400000005</v>
      </c>
      <c r="E37" s="17">
        <f t="shared" si="1"/>
        <v>5478.5151999999998</v>
      </c>
      <c r="F37" s="18">
        <f t="shared" si="2"/>
        <v>33.270335222672067</v>
      </c>
      <c r="G37" s="18">
        <f t="shared" si="3"/>
        <v>16.635167611336033</v>
      </c>
      <c r="H37" s="18">
        <f t="shared" si="4"/>
        <v>6.654067044534413</v>
      </c>
      <c r="I37" s="19">
        <f t="shared" si="5"/>
        <v>31.606818461538463</v>
      </c>
    </row>
    <row r="38" spans="2:9" x14ac:dyDescent="0.3">
      <c r="B38" s="8">
        <f t="shared" si="6"/>
        <v>31</v>
      </c>
      <c r="C38" s="17">
        <v>64526.34</v>
      </c>
      <c r="D38" s="17">
        <f t="shared" si="0"/>
        <v>65816.866800000003</v>
      </c>
      <c r="E38" s="17">
        <f t="shared" si="1"/>
        <v>5484.7388999999994</v>
      </c>
      <c r="F38" s="18">
        <f t="shared" si="2"/>
        <v>33.308130971659921</v>
      </c>
      <c r="G38" s="18">
        <f t="shared" si="3"/>
        <v>16.65406548582996</v>
      </c>
      <c r="H38" s="18">
        <f t="shared" si="4"/>
        <v>6.6616261943319843</v>
      </c>
      <c r="I38" s="19">
        <f t="shared" si="5"/>
        <v>31.642724423076924</v>
      </c>
    </row>
    <row r="39" spans="2:9" x14ac:dyDescent="0.3">
      <c r="B39" s="8">
        <f t="shared" si="6"/>
        <v>32</v>
      </c>
      <c r="C39" s="17">
        <v>64594.17</v>
      </c>
      <c r="D39" s="17">
        <f t="shared" si="0"/>
        <v>65886.053400000004</v>
      </c>
      <c r="E39" s="17">
        <f t="shared" si="1"/>
        <v>5490.5044500000004</v>
      </c>
      <c r="F39" s="18">
        <f t="shared" si="2"/>
        <v>33.343144433198383</v>
      </c>
      <c r="G39" s="18">
        <f t="shared" si="3"/>
        <v>16.671572216599191</v>
      </c>
      <c r="H39" s="18">
        <f t="shared" si="4"/>
        <v>6.6686288866396763</v>
      </c>
      <c r="I39" s="19">
        <f t="shared" si="5"/>
        <v>31.675987211538462</v>
      </c>
    </row>
    <row r="40" spans="2:9" x14ac:dyDescent="0.3">
      <c r="B40" s="8">
        <f t="shared" si="6"/>
        <v>33</v>
      </c>
      <c r="C40" s="17">
        <v>64656.95</v>
      </c>
      <c r="D40" s="17">
        <f t="shared" si="0"/>
        <v>65950.088999999993</v>
      </c>
      <c r="E40" s="17">
        <f t="shared" si="1"/>
        <v>5495.8407500000003</v>
      </c>
      <c r="F40" s="18">
        <f t="shared" si="2"/>
        <v>33.375551113360324</v>
      </c>
      <c r="G40" s="18">
        <f t="shared" si="3"/>
        <v>16.687775556680162</v>
      </c>
      <c r="H40" s="18">
        <f t="shared" si="4"/>
        <v>6.6751102226720649</v>
      </c>
      <c r="I40" s="19">
        <f t="shared" si="5"/>
        <v>31.706773557692305</v>
      </c>
    </row>
    <row r="41" spans="2:9" x14ac:dyDescent="0.3">
      <c r="B41" s="8">
        <f t="shared" si="6"/>
        <v>34</v>
      </c>
      <c r="C41" s="17">
        <v>64715.13</v>
      </c>
      <c r="D41" s="17">
        <f t="shared" si="0"/>
        <v>66009.4326</v>
      </c>
      <c r="E41" s="17">
        <f t="shared" si="1"/>
        <v>5500.7860499999997</v>
      </c>
      <c r="F41" s="18">
        <f t="shared" si="2"/>
        <v>33.405583299595143</v>
      </c>
      <c r="G41" s="18">
        <f t="shared" si="3"/>
        <v>16.702791649797572</v>
      </c>
      <c r="H41" s="18">
        <f t="shared" si="4"/>
        <v>6.681116659919029</v>
      </c>
      <c r="I41" s="19">
        <f t="shared" si="5"/>
        <v>31.735304134615383</v>
      </c>
    </row>
    <row r="42" spans="2:9" x14ac:dyDescent="0.3">
      <c r="B42" s="20">
        <f t="shared" si="6"/>
        <v>35</v>
      </c>
      <c r="C42" s="21">
        <v>64768.95</v>
      </c>
      <c r="D42" s="21">
        <f t="shared" si="0"/>
        <v>66064.328999999998</v>
      </c>
      <c r="E42" s="21">
        <f t="shared" si="1"/>
        <v>5505.3607499999998</v>
      </c>
      <c r="F42" s="22">
        <f t="shared" si="2"/>
        <v>33.433364878542513</v>
      </c>
      <c r="G42" s="22">
        <f t="shared" si="3"/>
        <v>16.716682439271256</v>
      </c>
      <c r="H42" s="22">
        <f t="shared" si="4"/>
        <v>6.6866729757085022</v>
      </c>
      <c r="I42" s="23">
        <f t="shared" si="5"/>
        <v>31.761696634615383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50.6640625" style="2" bestFit="1" customWidth="1"/>
    <col min="13" max="13" width="10.33203125" style="2" bestFit="1" customWidth="1"/>
    <col min="14" max="16384" width="8.88671875" style="2"/>
  </cols>
  <sheetData>
    <row r="1" spans="2:17" ht="21" x14ac:dyDescent="0.4">
      <c r="B1" s="59" t="s">
        <v>24</v>
      </c>
      <c r="C1" s="59" t="s">
        <v>55</v>
      </c>
      <c r="H1" s="60" t="s">
        <v>158</v>
      </c>
      <c r="I1" s="61">
        <f>Inhoud!C6</f>
        <v>1.02</v>
      </c>
    </row>
    <row r="2" spans="2:17" x14ac:dyDescent="0.3">
      <c r="B2" s="4"/>
      <c r="E2" s="3"/>
      <c r="Q2" s="44"/>
    </row>
    <row r="3" spans="2:17" ht="14.4" x14ac:dyDescent="0.3">
      <c r="B3" s="1"/>
      <c r="C3" s="1"/>
      <c r="Q3" s="44"/>
    </row>
    <row r="4" spans="2:17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44"/>
    </row>
    <row r="5" spans="2:1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113</v>
      </c>
      <c r="L5" s="63" t="s">
        <v>114</v>
      </c>
      <c r="Q5" s="44"/>
    </row>
    <row r="6" spans="2:17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 t="s">
        <v>115</v>
      </c>
      <c r="L6" s="63" t="s">
        <v>116</v>
      </c>
      <c r="M6" s="2"/>
      <c r="Q6" s="46"/>
    </row>
    <row r="7" spans="2:17" x14ac:dyDescent="0.3">
      <c r="B7" s="8">
        <v>0</v>
      </c>
      <c r="C7" s="17">
        <v>37251.08</v>
      </c>
      <c r="D7" s="17">
        <f t="shared" ref="D7:D42" si="0">C7*$I$1</f>
        <v>37996.101600000002</v>
      </c>
      <c r="E7" s="17">
        <f t="shared" ref="E7:E42" si="1">C7/12*$I$1</f>
        <v>3166.3418000000001</v>
      </c>
      <c r="F7" s="18">
        <f t="shared" ref="F7:F42" si="2">D7/1976</f>
        <v>19.228796356275303</v>
      </c>
      <c r="G7" s="18">
        <f>F7/2</f>
        <v>9.6143981781376517</v>
      </c>
      <c r="H7" s="18">
        <f>F7/5</f>
        <v>3.8457592712550608</v>
      </c>
      <c r="I7" s="19">
        <f>D7/2080</f>
        <v>18.267356538461538</v>
      </c>
      <c r="K7" s="64" t="s">
        <v>117</v>
      </c>
      <c r="L7" s="63" t="s">
        <v>118</v>
      </c>
      <c r="Q7" s="44"/>
    </row>
    <row r="8" spans="2:17" x14ac:dyDescent="0.3">
      <c r="B8" s="8">
        <f>B7+1</f>
        <v>1</v>
      </c>
      <c r="C8" s="17">
        <v>38325.64</v>
      </c>
      <c r="D8" s="17">
        <f t="shared" si="0"/>
        <v>39092.152800000003</v>
      </c>
      <c r="E8" s="17">
        <f t="shared" si="1"/>
        <v>3257.6794</v>
      </c>
      <c r="F8" s="18">
        <f t="shared" si="2"/>
        <v>19.783478137651823</v>
      </c>
      <c r="G8" s="18">
        <f t="shared" ref="G8:G42" si="3">F8/2</f>
        <v>9.8917390688259115</v>
      </c>
      <c r="H8" s="18">
        <f t="shared" ref="H8:H42" si="4">F8/5</f>
        <v>3.9566956275303644</v>
      </c>
      <c r="I8" s="19">
        <f t="shared" ref="I8:I42" si="5">D8/2080</f>
        <v>18.794304230769232</v>
      </c>
      <c r="K8" s="64" t="s">
        <v>119</v>
      </c>
      <c r="L8" s="63" t="s">
        <v>120</v>
      </c>
    </row>
    <row r="9" spans="2:17" x14ac:dyDescent="0.3">
      <c r="B9" s="8">
        <f t="shared" ref="B9:B42" si="6">B8+1</f>
        <v>2</v>
      </c>
      <c r="C9" s="17">
        <v>39444.959999999999</v>
      </c>
      <c r="D9" s="17">
        <f t="shared" si="0"/>
        <v>40233.859199999999</v>
      </c>
      <c r="E9" s="17">
        <f t="shared" si="1"/>
        <v>3352.8215999999998</v>
      </c>
      <c r="F9" s="18">
        <f t="shared" si="2"/>
        <v>20.361264777327936</v>
      </c>
      <c r="G9" s="18">
        <f t="shared" si="3"/>
        <v>10.180632388663968</v>
      </c>
      <c r="H9" s="18">
        <f t="shared" si="4"/>
        <v>4.0722529554655873</v>
      </c>
      <c r="I9" s="19">
        <f t="shared" si="5"/>
        <v>19.343201538461539</v>
      </c>
      <c r="K9" s="64">
        <v>190</v>
      </c>
      <c r="L9" s="63" t="s">
        <v>25</v>
      </c>
    </row>
    <row r="10" spans="2:17" x14ac:dyDescent="0.3">
      <c r="B10" s="8">
        <f t="shared" si="6"/>
        <v>3</v>
      </c>
      <c r="C10" s="17">
        <v>40564.269999999997</v>
      </c>
      <c r="D10" s="17">
        <f t="shared" si="0"/>
        <v>41375.555399999997</v>
      </c>
      <c r="E10" s="17">
        <f t="shared" si="1"/>
        <v>3447.9629499999996</v>
      </c>
      <c r="F10" s="18">
        <f t="shared" si="2"/>
        <v>20.939046255060727</v>
      </c>
      <c r="G10" s="18">
        <f t="shared" si="3"/>
        <v>10.469523127530364</v>
      </c>
      <c r="H10" s="18">
        <f t="shared" si="4"/>
        <v>4.1878092510121459</v>
      </c>
      <c r="I10" s="19">
        <f t="shared" si="5"/>
        <v>19.892093942307692</v>
      </c>
      <c r="K10" s="64">
        <v>195</v>
      </c>
      <c r="L10" s="63" t="s">
        <v>121</v>
      </c>
    </row>
    <row r="11" spans="2:17" x14ac:dyDescent="0.3">
      <c r="B11" s="8">
        <f t="shared" si="6"/>
        <v>4</v>
      </c>
      <c r="C11" s="17">
        <v>41907.46</v>
      </c>
      <c r="D11" s="17">
        <f t="shared" si="0"/>
        <v>42745.609199999999</v>
      </c>
      <c r="E11" s="17">
        <f t="shared" si="1"/>
        <v>3562.1341000000002</v>
      </c>
      <c r="F11" s="18">
        <f t="shared" si="2"/>
        <v>21.632393319838055</v>
      </c>
      <c r="G11" s="18">
        <f t="shared" si="3"/>
        <v>10.816196659919028</v>
      </c>
      <c r="H11" s="18">
        <f t="shared" si="4"/>
        <v>4.3264786639676114</v>
      </c>
      <c r="I11" s="19">
        <f t="shared" si="5"/>
        <v>20.550773653846154</v>
      </c>
    </row>
    <row r="12" spans="2:17" x14ac:dyDescent="0.3">
      <c r="B12" s="8">
        <f t="shared" si="6"/>
        <v>5</v>
      </c>
      <c r="C12" s="17">
        <v>43653.62</v>
      </c>
      <c r="D12" s="17">
        <f t="shared" si="0"/>
        <v>44526.6924</v>
      </c>
      <c r="E12" s="17">
        <f t="shared" si="1"/>
        <v>3710.5577000000003</v>
      </c>
      <c r="F12" s="18">
        <f t="shared" si="2"/>
        <v>22.533751214574899</v>
      </c>
      <c r="G12" s="18">
        <f t="shared" si="3"/>
        <v>11.266875607287449</v>
      </c>
      <c r="H12" s="18">
        <f t="shared" si="4"/>
        <v>4.5067502429149799</v>
      </c>
      <c r="I12" s="19">
        <f t="shared" si="5"/>
        <v>21.407063653846155</v>
      </c>
    </row>
    <row r="13" spans="2:17" x14ac:dyDescent="0.3">
      <c r="B13" s="8">
        <f t="shared" si="6"/>
        <v>6</v>
      </c>
      <c r="C13" s="17">
        <v>43653.62</v>
      </c>
      <c r="D13" s="17">
        <f t="shared" si="0"/>
        <v>44526.6924</v>
      </c>
      <c r="E13" s="17">
        <f t="shared" si="1"/>
        <v>3710.5577000000003</v>
      </c>
      <c r="F13" s="18">
        <f t="shared" si="2"/>
        <v>22.533751214574899</v>
      </c>
      <c r="G13" s="18">
        <f t="shared" si="3"/>
        <v>11.266875607287449</v>
      </c>
      <c r="H13" s="18">
        <f t="shared" si="4"/>
        <v>4.5067502429149799</v>
      </c>
      <c r="I13" s="19">
        <f t="shared" si="5"/>
        <v>21.407063653846155</v>
      </c>
    </row>
    <row r="14" spans="2:17" x14ac:dyDescent="0.3">
      <c r="B14" s="8">
        <f t="shared" si="6"/>
        <v>7</v>
      </c>
      <c r="C14" s="17">
        <v>45444.53</v>
      </c>
      <c r="D14" s="17">
        <f t="shared" si="0"/>
        <v>46353.420599999998</v>
      </c>
      <c r="E14" s="17">
        <f t="shared" si="1"/>
        <v>3862.78505</v>
      </c>
      <c r="F14" s="18">
        <f t="shared" si="2"/>
        <v>23.458208805668015</v>
      </c>
      <c r="G14" s="18">
        <f t="shared" si="3"/>
        <v>11.729104402834007</v>
      </c>
      <c r="H14" s="18">
        <f t="shared" si="4"/>
        <v>4.691641761133603</v>
      </c>
      <c r="I14" s="19">
        <f t="shared" si="5"/>
        <v>22.285298365384616</v>
      </c>
    </row>
    <row r="15" spans="2:17" x14ac:dyDescent="0.3">
      <c r="B15" s="8">
        <f t="shared" si="6"/>
        <v>8</v>
      </c>
      <c r="C15" s="17">
        <v>45444.53</v>
      </c>
      <c r="D15" s="17">
        <f t="shared" si="0"/>
        <v>46353.420599999998</v>
      </c>
      <c r="E15" s="17">
        <f t="shared" si="1"/>
        <v>3862.78505</v>
      </c>
      <c r="F15" s="18">
        <f t="shared" si="2"/>
        <v>23.458208805668015</v>
      </c>
      <c r="G15" s="18">
        <f t="shared" si="3"/>
        <v>11.729104402834007</v>
      </c>
      <c r="H15" s="18">
        <f t="shared" si="4"/>
        <v>4.691641761133603</v>
      </c>
      <c r="I15" s="19">
        <f t="shared" si="5"/>
        <v>22.285298365384616</v>
      </c>
    </row>
    <row r="16" spans="2:17" x14ac:dyDescent="0.3">
      <c r="B16" s="8">
        <f t="shared" si="6"/>
        <v>9</v>
      </c>
      <c r="C16" s="17">
        <v>47235.44</v>
      </c>
      <c r="D16" s="17">
        <f t="shared" si="0"/>
        <v>48180.148800000003</v>
      </c>
      <c r="E16" s="17">
        <f t="shared" si="1"/>
        <v>4015.0124000000001</v>
      </c>
      <c r="F16" s="18">
        <f t="shared" si="2"/>
        <v>24.382666396761135</v>
      </c>
      <c r="G16" s="18">
        <f t="shared" si="3"/>
        <v>12.191333198380567</v>
      </c>
      <c r="H16" s="18">
        <f t="shared" si="4"/>
        <v>4.8765332793522269</v>
      </c>
      <c r="I16" s="19">
        <f t="shared" si="5"/>
        <v>23.163533076923077</v>
      </c>
    </row>
    <row r="17" spans="2:9" x14ac:dyDescent="0.3">
      <c r="B17" s="8">
        <f t="shared" si="6"/>
        <v>10</v>
      </c>
      <c r="C17" s="17">
        <v>47235.44</v>
      </c>
      <c r="D17" s="17">
        <f t="shared" si="0"/>
        <v>48180.148800000003</v>
      </c>
      <c r="E17" s="17">
        <f t="shared" si="1"/>
        <v>4015.0124000000001</v>
      </c>
      <c r="F17" s="18">
        <f t="shared" si="2"/>
        <v>24.382666396761135</v>
      </c>
      <c r="G17" s="18">
        <f t="shared" si="3"/>
        <v>12.191333198380567</v>
      </c>
      <c r="H17" s="18">
        <f t="shared" si="4"/>
        <v>4.8765332793522269</v>
      </c>
      <c r="I17" s="19">
        <f t="shared" si="5"/>
        <v>23.163533076923077</v>
      </c>
    </row>
    <row r="18" spans="2:9" x14ac:dyDescent="0.3">
      <c r="B18" s="8">
        <f t="shared" si="6"/>
        <v>11</v>
      </c>
      <c r="C18" s="17">
        <v>49474.09</v>
      </c>
      <c r="D18" s="17">
        <f t="shared" si="0"/>
        <v>50463.571799999998</v>
      </c>
      <c r="E18" s="17">
        <f t="shared" si="1"/>
        <v>4205.2976499999995</v>
      </c>
      <c r="F18" s="18">
        <f t="shared" si="2"/>
        <v>25.538244838056681</v>
      </c>
      <c r="G18" s="18">
        <f t="shared" si="3"/>
        <v>12.76912241902834</v>
      </c>
      <c r="H18" s="18">
        <f t="shared" si="4"/>
        <v>5.1076489676113361</v>
      </c>
      <c r="I18" s="19">
        <f t="shared" si="5"/>
        <v>24.261332596153846</v>
      </c>
    </row>
    <row r="19" spans="2:9" x14ac:dyDescent="0.3">
      <c r="B19" s="8">
        <f t="shared" si="6"/>
        <v>12</v>
      </c>
      <c r="C19" s="17">
        <v>49474.09</v>
      </c>
      <c r="D19" s="17">
        <f t="shared" si="0"/>
        <v>50463.571799999998</v>
      </c>
      <c r="E19" s="17">
        <f t="shared" si="1"/>
        <v>4205.2976499999995</v>
      </c>
      <c r="F19" s="18">
        <f t="shared" si="2"/>
        <v>25.538244838056681</v>
      </c>
      <c r="G19" s="18">
        <f t="shared" si="3"/>
        <v>12.76912241902834</v>
      </c>
      <c r="H19" s="18">
        <f t="shared" si="4"/>
        <v>5.1076489676113361</v>
      </c>
      <c r="I19" s="19">
        <f t="shared" si="5"/>
        <v>24.261332596153846</v>
      </c>
    </row>
    <row r="20" spans="2:9" x14ac:dyDescent="0.3">
      <c r="B20" s="8">
        <f t="shared" si="6"/>
        <v>13</v>
      </c>
      <c r="C20" s="17">
        <v>51488.88</v>
      </c>
      <c r="D20" s="17">
        <f t="shared" si="0"/>
        <v>52518.657599999999</v>
      </c>
      <c r="E20" s="17">
        <f t="shared" si="1"/>
        <v>4376.5547999999999</v>
      </c>
      <c r="F20" s="18">
        <f t="shared" si="2"/>
        <v>26.578268016194333</v>
      </c>
      <c r="G20" s="18">
        <f t="shared" si="3"/>
        <v>13.289134008097166</v>
      </c>
      <c r="H20" s="18">
        <f t="shared" si="4"/>
        <v>5.3156536032388662</v>
      </c>
      <c r="I20" s="19">
        <f t="shared" si="5"/>
        <v>25.249354615384615</v>
      </c>
    </row>
    <row r="21" spans="2:9" x14ac:dyDescent="0.3">
      <c r="B21" s="8">
        <f t="shared" si="6"/>
        <v>14</v>
      </c>
      <c r="C21" s="17">
        <v>51488.88</v>
      </c>
      <c r="D21" s="17">
        <f t="shared" si="0"/>
        <v>52518.657599999999</v>
      </c>
      <c r="E21" s="17">
        <f t="shared" si="1"/>
        <v>4376.5547999999999</v>
      </c>
      <c r="F21" s="18">
        <f t="shared" si="2"/>
        <v>26.578268016194333</v>
      </c>
      <c r="G21" s="18">
        <f t="shared" si="3"/>
        <v>13.289134008097166</v>
      </c>
      <c r="H21" s="18">
        <f t="shared" si="4"/>
        <v>5.3156536032388662</v>
      </c>
      <c r="I21" s="19">
        <f t="shared" si="5"/>
        <v>25.249354615384615</v>
      </c>
    </row>
    <row r="22" spans="2:9" x14ac:dyDescent="0.3">
      <c r="B22" s="8">
        <f t="shared" si="6"/>
        <v>15</v>
      </c>
      <c r="C22" s="17">
        <v>53503.66</v>
      </c>
      <c r="D22" s="17">
        <f t="shared" si="0"/>
        <v>54573.733200000002</v>
      </c>
      <c r="E22" s="17">
        <f t="shared" si="1"/>
        <v>4547.8110999999999</v>
      </c>
      <c r="F22" s="18">
        <f t="shared" si="2"/>
        <v>27.618286032388664</v>
      </c>
      <c r="G22" s="18">
        <f t="shared" si="3"/>
        <v>13.809143016194332</v>
      </c>
      <c r="H22" s="18">
        <f t="shared" si="4"/>
        <v>5.5236572064777327</v>
      </c>
      <c r="I22" s="19">
        <f t="shared" si="5"/>
        <v>26.237371730769233</v>
      </c>
    </row>
    <row r="23" spans="2:9" x14ac:dyDescent="0.3">
      <c r="B23" s="8">
        <f t="shared" si="6"/>
        <v>16</v>
      </c>
      <c r="C23" s="17">
        <v>53503.66</v>
      </c>
      <c r="D23" s="17">
        <f t="shared" si="0"/>
        <v>54573.733200000002</v>
      </c>
      <c r="E23" s="17">
        <f t="shared" si="1"/>
        <v>4547.8110999999999</v>
      </c>
      <c r="F23" s="18">
        <f t="shared" si="2"/>
        <v>27.618286032388664</v>
      </c>
      <c r="G23" s="18">
        <f t="shared" si="3"/>
        <v>13.809143016194332</v>
      </c>
      <c r="H23" s="18">
        <f t="shared" si="4"/>
        <v>5.5236572064777327</v>
      </c>
      <c r="I23" s="19">
        <f t="shared" si="5"/>
        <v>26.237371730769233</v>
      </c>
    </row>
    <row r="24" spans="2:9" x14ac:dyDescent="0.3">
      <c r="B24" s="8">
        <f t="shared" si="6"/>
        <v>17</v>
      </c>
      <c r="C24" s="17">
        <v>55742.31</v>
      </c>
      <c r="D24" s="17">
        <f t="shared" si="0"/>
        <v>56857.156199999998</v>
      </c>
      <c r="E24" s="17">
        <f t="shared" si="1"/>
        <v>4738.0963499999998</v>
      </c>
      <c r="F24" s="18">
        <f t="shared" si="2"/>
        <v>28.77386447368421</v>
      </c>
      <c r="G24" s="18">
        <f t="shared" si="3"/>
        <v>14.386932236842105</v>
      </c>
      <c r="H24" s="18">
        <f t="shared" si="4"/>
        <v>5.7547728947368419</v>
      </c>
      <c r="I24" s="19">
        <f t="shared" si="5"/>
        <v>27.335171249999998</v>
      </c>
    </row>
    <row r="25" spans="2:9" x14ac:dyDescent="0.3">
      <c r="B25" s="8">
        <f t="shared" si="6"/>
        <v>18</v>
      </c>
      <c r="C25" s="17">
        <v>55742.31</v>
      </c>
      <c r="D25" s="17">
        <f t="shared" si="0"/>
        <v>56857.156199999998</v>
      </c>
      <c r="E25" s="17">
        <f t="shared" si="1"/>
        <v>4738.0963499999998</v>
      </c>
      <c r="F25" s="18">
        <f t="shared" si="2"/>
        <v>28.77386447368421</v>
      </c>
      <c r="G25" s="18">
        <f t="shared" si="3"/>
        <v>14.386932236842105</v>
      </c>
      <c r="H25" s="18">
        <f t="shared" si="4"/>
        <v>5.7547728947368419</v>
      </c>
      <c r="I25" s="19">
        <f t="shared" si="5"/>
        <v>27.335171249999998</v>
      </c>
    </row>
    <row r="26" spans="2:9" x14ac:dyDescent="0.3">
      <c r="B26" s="8">
        <f t="shared" si="6"/>
        <v>19</v>
      </c>
      <c r="C26" s="17">
        <v>55742.31</v>
      </c>
      <c r="D26" s="17">
        <f t="shared" si="0"/>
        <v>56857.156199999998</v>
      </c>
      <c r="E26" s="17">
        <f t="shared" si="1"/>
        <v>4738.0963499999998</v>
      </c>
      <c r="F26" s="18">
        <f t="shared" si="2"/>
        <v>28.77386447368421</v>
      </c>
      <c r="G26" s="18">
        <f t="shared" si="3"/>
        <v>14.386932236842105</v>
      </c>
      <c r="H26" s="18">
        <f t="shared" si="4"/>
        <v>5.7547728947368419</v>
      </c>
      <c r="I26" s="19">
        <f t="shared" si="5"/>
        <v>27.335171249999998</v>
      </c>
    </row>
    <row r="27" spans="2:9" x14ac:dyDescent="0.3">
      <c r="B27" s="8">
        <f t="shared" si="6"/>
        <v>20</v>
      </c>
      <c r="C27" s="17">
        <v>57757.08</v>
      </c>
      <c r="D27" s="17">
        <f t="shared" si="0"/>
        <v>58912.221600000004</v>
      </c>
      <c r="E27" s="17">
        <f t="shared" si="1"/>
        <v>4909.3518000000004</v>
      </c>
      <c r="F27" s="18">
        <f t="shared" si="2"/>
        <v>29.813877327935224</v>
      </c>
      <c r="G27" s="18">
        <f t="shared" si="3"/>
        <v>14.906938663967612</v>
      </c>
      <c r="H27" s="18">
        <f t="shared" si="4"/>
        <v>5.9627754655870451</v>
      </c>
      <c r="I27" s="19">
        <f t="shared" si="5"/>
        <v>28.323183461538463</v>
      </c>
    </row>
    <row r="28" spans="2:9" x14ac:dyDescent="0.3">
      <c r="B28" s="8">
        <f t="shared" si="6"/>
        <v>21</v>
      </c>
      <c r="C28" s="17">
        <v>57757.08</v>
      </c>
      <c r="D28" s="17">
        <f t="shared" si="0"/>
        <v>58912.221600000004</v>
      </c>
      <c r="E28" s="17">
        <f t="shared" si="1"/>
        <v>4909.3518000000004</v>
      </c>
      <c r="F28" s="18">
        <f t="shared" si="2"/>
        <v>29.813877327935224</v>
      </c>
      <c r="G28" s="18">
        <f t="shared" si="3"/>
        <v>14.906938663967612</v>
      </c>
      <c r="H28" s="18">
        <f t="shared" si="4"/>
        <v>5.9627754655870451</v>
      </c>
      <c r="I28" s="19">
        <f t="shared" si="5"/>
        <v>28.323183461538463</v>
      </c>
    </row>
    <row r="29" spans="2:9" x14ac:dyDescent="0.3">
      <c r="B29" s="8">
        <f t="shared" si="6"/>
        <v>22</v>
      </c>
      <c r="C29" s="17">
        <v>59995.73</v>
      </c>
      <c r="D29" s="17">
        <f t="shared" si="0"/>
        <v>61195.644600000007</v>
      </c>
      <c r="E29" s="17">
        <f t="shared" si="1"/>
        <v>5099.6370500000003</v>
      </c>
      <c r="F29" s="18">
        <f t="shared" si="2"/>
        <v>30.969455769230773</v>
      </c>
      <c r="G29" s="18">
        <f t="shared" si="3"/>
        <v>15.484727884615387</v>
      </c>
      <c r="H29" s="18">
        <f t="shared" si="4"/>
        <v>6.1938911538461543</v>
      </c>
      <c r="I29" s="19">
        <f t="shared" si="5"/>
        <v>29.420982980769235</v>
      </c>
    </row>
    <row r="30" spans="2:9" x14ac:dyDescent="0.3">
      <c r="B30" s="8">
        <f t="shared" si="6"/>
        <v>23</v>
      </c>
      <c r="C30" s="17">
        <v>62234.39</v>
      </c>
      <c r="D30" s="17">
        <f t="shared" si="0"/>
        <v>63479.077799999999</v>
      </c>
      <c r="E30" s="17">
        <f t="shared" si="1"/>
        <v>5289.9231499999996</v>
      </c>
      <c r="F30" s="18">
        <f t="shared" si="2"/>
        <v>32.125039372469637</v>
      </c>
      <c r="G30" s="18">
        <f t="shared" si="3"/>
        <v>16.062519686234818</v>
      </c>
      <c r="H30" s="18">
        <f t="shared" si="4"/>
        <v>6.425007874493927</v>
      </c>
      <c r="I30" s="19">
        <f t="shared" si="5"/>
        <v>30.518787403846154</v>
      </c>
    </row>
    <row r="31" spans="2:9" x14ac:dyDescent="0.3">
      <c r="B31" s="8">
        <f t="shared" si="6"/>
        <v>24</v>
      </c>
      <c r="C31" s="17">
        <v>64025.3</v>
      </c>
      <c r="D31" s="17">
        <f t="shared" si="0"/>
        <v>65305.806000000004</v>
      </c>
      <c r="E31" s="17">
        <f t="shared" si="1"/>
        <v>5442.1504999999997</v>
      </c>
      <c r="F31" s="18">
        <f t="shared" si="2"/>
        <v>33.049496963562753</v>
      </c>
      <c r="G31" s="18">
        <f t="shared" si="3"/>
        <v>16.524748481781376</v>
      </c>
      <c r="H31" s="18">
        <f t="shared" si="4"/>
        <v>6.6098993927125509</v>
      </c>
      <c r="I31" s="19">
        <f t="shared" si="5"/>
        <v>31.397022115384619</v>
      </c>
    </row>
    <row r="32" spans="2:9" x14ac:dyDescent="0.3">
      <c r="B32" s="8">
        <f t="shared" si="6"/>
        <v>25</v>
      </c>
      <c r="C32" s="17">
        <v>64141.46</v>
      </c>
      <c r="D32" s="17">
        <f t="shared" si="0"/>
        <v>65424.289199999999</v>
      </c>
      <c r="E32" s="17">
        <f t="shared" si="1"/>
        <v>5452.0241000000005</v>
      </c>
      <c r="F32" s="18">
        <f t="shared" si="2"/>
        <v>33.109458097165991</v>
      </c>
      <c r="G32" s="18">
        <f t="shared" si="3"/>
        <v>16.554729048582995</v>
      </c>
      <c r="H32" s="18">
        <f t="shared" si="4"/>
        <v>6.6218916194331978</v>
      </c>
      <c r="I32" s="19">
        <f t="shared" si="5"/>
        <v>31.453985192307691</v>
      </c>
    </row>
    <row r="33" spans="2:9" x14ac:dyDescent="0.3">
      <c r="B33" s="8">
        <f t="shared" si="6"/>
        <v>26</v>
      </c>
      <c r="C33" s="17">
        <v>64249.09</v>
      </c>
      <c r="D33" s="17">
        <f t="shared" si="0"/>
        <v>65534.071799999998</v>
      </c>
      <c r="E33" s="17">
        <f t="shared" si="1"/>
        <v>5461.1726499999995</v>
      </c>
      <c r="F33" s="18">
        <f t="shared" si="2"/>
        <v>33.165016093117409</v>
      </c>
      <c r="G33" s="18">
        <f t="shared" si="3"/>
        <v>16.582508046558704</v>
      </c>
      <c r="H33" s="18">
        <f t="shared" si="4"/>
        <v>6.6330032186234815</v>
      </c>
      <c r="I33" s="19">
        <f t="shared" si="5"/>
        <v>31.506765288461537</v>
      </c>
    </row>
    <row r="34" spans="2:9" x14ac:dyDescent="0.3">
      <c r="B34" s="8">
        <f t="shared" si="6"/>
        <v>27</v>
      </c>
      <c r="C34" s="17">
        <v>64348.81</v>
      </c>
      <c r="D34" s="17">
        <f t="shared" si="0"/>
        <v>65635.786200000002</v>
      </c>
      <c r="E34" s="17">
        <f t="shared" si="1"/>
        <v>5469.6488499999996</v>
      </c>
      <c r="F34" s="18">
        <f t="shared" si="2"/>
        <v>33.216490991902837</v>
      </c>
      <c r="G34" s="18">
        <f t="shared" si="3"/>
        <v>16.608245495951419</v>
      </c>
      <c r="H34" s="18">
        <f t="shared" si="4"/>
        <v>6.6432981983805677</v>
      </c>
      <c r="I34" s="19">
        <f t="shared" si="5"/>
        <v>31.555666442307693</v>
      </c>
    </row>
    <row r="35" spans="2:9" x14ac:dyDescent="0.3">
      <c r="B35" s="8">
        <f t="shared" si="6"/>
        <v>28</v>
      </c>
      <c r="C35" s="17">
        <v>64441.2</v>
      </c>
      <c r="D35" s="17">
        <f t="shared" si="0"/>
        <v>65730.024000000005</v>
      </c>
      <c r="E35" s="17">
        <f t="shared" si="1"/>
        <v>5477.5019999999995</v>
      </c>
      <c r="F35" s="18">
        <f t="shared" si="2"/>
        <v>33.264182186234819</v>
      </c>
      <c r="G35" s="18">
        <f t="shared" si="3"/>
        <v>16.63209109311741</v>
      </c>
      <c r="H35" s="18">
        <f t="shared" si="4"/>
        <v>6.6528364372469637</v>
      </c>
      <c r="I35" s="19">
        <f t="shared" si="5"/>
        <v>31.600973076923079</v>
      </c>
    </row>
    <row r="36" spans="2:9" x14ac:dyDescent="0.3">
      <c r="B36" s="8">
        <f t="shared" si="6"/>
        <v>29</v>
      </c>
      <c r="C36" s="17">
        <v>64526.74</v>
      </c>
      <c r="D36" s="17">
        <f t="shared" si="0"/>
        <v>65817.274799999999</v>
      </c>
      <c r="E36" s="17">
        <f t="shared" si="1"/>
        <v>5484.7728999999999</v>
      </c>
      <c r="F36" s="18">
        <f t="shared" si="2"/>
        <v>33.30833744939271</v>
      </c>
      <c r="G36" s="18">
        <f t="shared" si="3"/>
        <v>16.654168724696355</v>
      </c>
      <c r="H36" s="18">
        <f t="shared" si="4"/>
        <v>6.6616674898785417</v>
      </c>
      <c r="I36" s="19">
        <f t="shared" si="5"/>
        <v>31.642920576923075</v>
      </c>
    </row>
    <row r="37" spans="2:9" x14ac:dyDescent="0.3">
      <c r="B37" s="8">
        <f t="shared" si="6"/>
        <v>30</v>
      </c>
      <c r="C37" s="17">
        <v>64606.05</v>
      </c>
      <c r="D37" s="17">
        <f t="shared" si="0"/>
        <v>65898.171000000002</v>
      </c>
      <c r="E37" s="17">
        <f t="shared" si="1"/>
        <v>5491.5142500000011</v>
      </c>
      <c r="F37" s="18">
        <f t="shared" si="2"/>
        <v>33.349276821862347</v>
      </c>
      <c r="G37" s="18">
        <f t="shared" si="3"/>
        <v>16.674638410931173</v>
      </c>
      <c r="H37" s="18">
        <f t="shared" si="4"/>
        <v>6.6698553643724692</v>
      </c>
      <c r="I37" s="19">
        <f t="shared" si="5"/>
        <v>31.68181298076923</v>
      </c>
    </row>
    <row r="38" spans="2:9" x14ac:dyDescent="0.3">
      <c r="B38" s="8">
        <f t="shared" si="6"/>
        <v>31</v>
      </c>
      <c r="C38" s="17">
        <v>64679.45</v>
      </c>
      <c r="D38" s="17">
        <f t="shared" si="0"/>
        <v>65973.039000000004</v>
      </c>
      <c r="E38" s="17">
        <f t="shared" si="1"/>
        <v>5497.7532499999998</v>
      </c>
      <c r="F38" s="18">
        <f t="shared" si="2"/>
        <v>33.387165485829961</v>
      </c>
      <c r="G38" s="18">
        <f t="shared" si="3"/>
        <v>16.69358274291498</v>
      </c>
      <c r="H38" s="18">
        <f t="shared" si="4"/>
        <v>6.6774330971659923</v>
      </c>
      <c r="I38" s="19">
        <f t="shared" si="5"/>
        <v>31.717807211538464</v>
      </c>
    </row>
    <row r="39" spans="2:9" x14ac:dyDescent="0.3">
      <c r="B39" s="8">
        <f t="shared" si="6"/>
        <v>32</v>
      </c>
      <c r="C39" s="17">
        <v>64747.44</v>
      </c>
      <c r="D39" s="17">
        <f t="shared" si="0"/>
        <v>66042.388800000001</v>
      </c>
      <c r="E39" s="17">
        <f t="shared" si="1"/>
        <v>5503.5324000000001</v>
      </c>
      <c r="F39" s="18">
        <f t="shared" si="2"/>
        <v>33.422261538461541</v>
      </c>
      <c r="G39" s="18">
        <f t="shared" si="3"/>
        <v>16.71113076923077</v>
      </c>
      <c r="H39" s="18">
        <f t="shared" si="4"/>
        <v>6.6844523076923084</v>
      </c>
      <c r="I39" s="19">
        <f t="shared" si="5"/>
        <v>31.751148461538463</v>
      </c>
    </row>
    <row r="40" spans="2:9" x14ac:dyDescent="0.3">
      <c r="B40" s="8">
        <f t="shared" si="6"/>
        <v>33</v>
      </c>
      <c r="C40" s="17">
        <v>64810.37</v>
      </c>
      <c r="D40" s="17">
        <f t="shared" si="0"/>
        <v>66106.577400000009</v>
      </c>
      <c r="E40" s="17">
        <f t="shared" si="1"/>
        <v>5508.8814500000008</v>
      </c>
      <c r="F40" s="18">
        <f t="shared" si="2"/>
        <v>33.454745647773287</v>
      </c>
      <c r="G40" s="18">
        <f t="shared" si="3"/>
        <v>16.727372823886643</v>
      </c>
      <c r="H40" s="18">
        <f t="shared" si="4"/>
        <v>6.6909491295546575</v>
      </c>
      <c r="I40" s="19">
        <f t="shared" si="5"/>
        <v>31.78200836538462</v>
      </c>
    </row>
    <row r="41" spans="2:9" x14ac:dyDescent="0.3">
      <c r="B41" s="8">
        <f t="shared" si="6"/>
        <v>34</v>
      </c>
      <c r="C41" s="17">
        <v>64868.68</v>
      </c>
      <c r="D41" s="17">
        <f t="shared" si="0"/>
        <v>66166.053599999999</v>
      </c>
      <c r="E41" s="17">
        <f t="shared" si="1"/>
        <v>5513.8378000000002</v>
      </c>
      <c r="F41" s="18">
        <f t="shared" si="2"/>
        <v>33.484844939271255</v>
      </c>
      <c r="G41" s="18">
        <f t="shared" si="3"/>
        <v>16.742422469635628</v>
      </c>
      <c r="H41" s="18">
        <f t="shared" si="4"/>
        <v>6.6969689878542509</v>
      </c>
      <c r="I41" s="19">
        <f t="shared" si="5"/>
        <v>31.810602692307693</v>
      </c>
    </row>
    <row r="42" spans="2:9" x14ac:dyDescent="0.3">
      <c r="B42" s="20">
        <f t="shared" si="6"/>
        <v>35</v>
      </c>
      <c r="C42" s="21">
        <v>64922.63</v>
      </c>
      <c r="D42" s="21">
        <f t="shared" si="0"/>
        <v>66221.082599999994</v>
      </c>
      <c r="E42" s="21">
        <f t="shared" si="1"/>
        <v>5518.4235500000004</v>
      </c>
      <c r="F42" s="22">
        <f t="shared" si="2"/>
        <v>33.51269362348178</v>
      </c>
      <c r="G42" s="22">
        <f t="shared" si="3"/>
        <v>16.75634681174089</v>
      </c>
      <c r="H42" s="22">
        <f t="shared" si="4"/>
        <v>6.7025387246963559</v>
      </c>
      <c r="I42" s="23">
        <f t="shared" si="5"/>
        <v>31.837058942307689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26</v>
      </c>
      <c r="C1" s="59" t="s">
        <v>56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122</v>
      </c>
      <c r="L5" s="63" t="s">
        <v>27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38683.82</v>
      </c>
      <c r="D7" s="17">
        <f t="shared" ref="D7:D42" si="0">C7*$I$1</f>
        <v>39457.496400000004</v>
      </c>
      <c r="E7" s="17">
        <f t="shared" ref="E7:E42" si="1">C7/12*$I$1</f>
        <v>3288.1246999999998</v>
      </c>
      <c r="F7" s="18">
        <f t="shared" ref="F7:F42" si="2">D7/1976</f>
        <v>19.968368623481783</v>
      </c>
      <c r="G7" s="18">
        <f>F7/2</f>
        <v>9.9841843117408917</v>
      </c>
      <c r="H7" s="18">
        <f>F7/5</f>
        <v>3.9936737246963565</v>
      </c>
      <c r="I7" s="19">
        <f>D7/2080</f>
        <v>18.969950192307692</v>
      </c>
    </row>
    <row r="8" spans="2:13" x14ac:dyDescent="0.3">
      <c r="B8" s="8">
        <f>B7+1</f>
        <v>1</v>
      </c>
      <c r="C8" s="17">
        <v>39799.699999999997</v>
      </c>
      <c r="D8" s="17">
        <f t="shared" si="0"/>
        <v>40595.693999999996</v>
      </c>
      <c r="E8" s="17">
        <f t="shared" si="1"/>
        <v>3382.9744999999998</v>
      </c>
      <c r="F8" s="18">
        <f t="shared" si="2"/>
        <v>20.544379554655869</v>
      </c>
      <c r="G8" s="18">
        <f t="shared" ref="G8:G42" si="3">F8/2</f>
        <v>10.272189777327934</v>
      </c>
      <c r="H8" s="18">
        <f t="shared" ref="H8:H42" si="4">F8/5</f>
        <v>4.1088759109311734</v>
      </c>
      <c r="I8" s="19">
        <f t="shared" ref="I8:I42" si="5">D8/2080</f>
        <v>19.517160576923075</v>
      </c>
    </row>
    <row r="9" spans="2:13" x14ac:dyDescent="0.3">
      <c r="B9" s="8">
        <f t="shared" ref="B9:B42" si="6">B8+1</f>
        <v>2</v>
      </c>
      <c r="C9" s="17">
        <v>40962.080000000002</v>
      </c>
      <c r="D9" s="17">
        <f t="shared" si="0"/>
        <v>41781.321600000003</v>
      </c>
      <c r="E9" s="17">
        <f t="shared" si="1"/>
        <v>3481.7768000000001</v>
      </c>
      <c r="F9" s="18">
        <f t="shared" si="2"/>
        <v>21.144393522267208</v>
      </c>
      <c r="G9" s="18">
        <f t="shared" si="3"/>
        <v>10.572196761133604</v>
      </c>
      <c r="H9" s="18">
        <f t="shared" si="4"/>
        <v>4.2288787044534413</v>
      </c>
      <c r="I9" s="19">
        <f t="shared" si="5"/>
        <v>20.087173846153849</v>
      </c>
    </row>
    <row r="10" spans="2:13" x14ac:dyDescent="0.3">
      <c r="B10" s="8">
        <f t="shared" si="6"/>
        <v>3</v>
      </c>
      <c r="C10" s="17">
        <v>42124.43</v>
      </c>
      <c r="D10" s="17">
        <f t="shared" si="0"/>
        <v>42966.918600000005</v>
      </c>
      <c r="E10" s="17">
        <f t="shared" si="1"/>
        <v>3580.5765500000002</v>
      </c>
      <c r="F10" s="18">
        <f t="shared" si="2"/>
        <v>21.744392004048585</v>
      </c>
      <c r="G10" s="18">
        <f t="shared" si="3"/>
        <v>10.872196002024292</v>
      </c>
      <c r="H10" s="18">
        <f t="shared" si="4"/>
        <v>4.348878400809717</v>
      </c>
      <c r="I10" s="19">
        <f t="shared" si="5"/>
        <v>20.657172403846157</v>
      </c>
    </row>
    <row r="11" spans="2:13" x14ac:dyDescent="0.3">
      <c r="B11" s="8">
        <f t="shared" si="6"/>
        <v>4</v>
      </c>
      <c r="C11" s="17">
        <v>43519.3</v>
      </c>
      <c r="D11" s="17">
        <f t="shared" si="0"/>
        <v>44389.686000000002</v>
      </c>
      <c r="E11" s="17">
        <f t="shared" si="1"/>
        <v>3699.1405000000004</v>
      </c>
      <c r="F11" s="18">
        <f t="shared" si="2"/>
        <v>22.464415991902836</v>
      </c>
      <c r="G11" s="18">
        <f t="shared" si="3"/>
        <v>11.232207995951418</v>
      </c>
      <c r="H11" s="18">
        <f t="shared" si="4"/>
        <v>4.492883198380567</v>
      </c>
      <c r="I11" s="19">
        <f t="shared" si="5"/>
        <v>21.341195192307694</v>
      </c>
    </row>
    <row r="12" spans="2:13" x14ac:dyDescent="0.3">
      <c r="B12" s="8">
        <f t="shared" si="6"/>
        <v>5</v>
      </c>
      <c r="C12" s="17">
        <v>45332.6</v>
      </c>
      <c r="D12" s="17">
        <f t="shared" si="0"/>
        <v>46239.252</v>
      </c>
      <c r="E12" s="17">
        <f t="shared" si="1"/>
        <v>3853.2710000000002</v>
      </c>
      <c r="F12" s="18">
        <f t="shared" si="2"/>
        <v>23.400431174089068</v>
      </c>
      <c r="G12" s="18">
        <f t="shared" si="3"/>
        <v>11.700215587044534</v>
      </c>
      <c r="H12" s="18">
        <f t="shared" si="4"/>
        <v>4.6800862348178134</v>
      </c>
      <c r="I12" s="19">
        <f t="shared" si="5"/>
        <v>22.230409615384616</v>
      </c>
    </row>
    <row r="13" spans="2:13" x14ac:dyDescent="0.3">
      <c r="B13" s="8">
        <f t="shared" si="6"/>
        <v>6</v>
      </c>
      <c r="C13" s="17">
        <v>45332.6</v>
      </c>
      <c r="D13" s="17">
        <f t="shared" si="0"/>
        <v>46239.252</v>
      </c>
      <c r="E13" s="17">
        <f t="shared" si="1"/>
        <v>3853.2710000000002</v>
      </c>
      <c r="F13" s="18">
        <f t="shared" si="2"/>
        <v>23.400431174089068</v>
      </c>
      <c r="G13" s="18">
        <f t="shared" si="3"/>
        <v>11.700215587044534</v>
      </c>
      <c r="H13" s="18">
        <f t="shared" si="4"/>
        <v>4.6800862348178134</v>
      </c>
      <c r="I13" s="19">
        <f t="shared" si="5"/>
        <v>22.230409615384616</v>
      </c>
    </row>
    <row r="14" spans="2:13" x14ac:dyDescent="0.3">
      <c r="B14" s="8">
        <f t="shared" si="6"/>
        <v>7</v>
      </c>
      <c r="C14" s="17">
        <v>47192.38</v>
      </c>
      <c r="D14" s="17">
        <f t="shared" si="0"/>
        <v>48136.227599999998</v>
      </c>
      <c r="E14" s="17">
        <f t="shared" si="1"/>
        <v>4011.3523</v>
      </c>
      <c r="F14" s="18">
        <f t="shared" si="2"/>
        <v>24.360439068825912</v>
      </c>
      <c r="G14" s="18">
        <f t="shared" si="3"/>
        <v>12.180219534412956</v>
      </c>
      <c r="H14" s="18">
        <f t="shared" si="4"/>
        <v>4.872087813765182</v>
      </c>
      <c r="I14" s="19">
        <f t="shared" si="5"/>
        <v>23.142417115384614</v>
      </c>
    </row>
    <row r="15" spans="2:13" x14ac:dyDescent="0.3">
      <c r="B15" s="8">
        <f t="shared" si="6"/>
        <v>8</v>
      </c>
      <c r="C15" s="17">
        <v>47192.38</v>
      </c>
      <c r="D15" s="17">
        <f t="shared" si="0"/>
        <v>48136.227599999998</v>
      </c>
      <c r="E15" s="17">
        <f t="shared" si="1"/>
        <v>4011.3523</v>
      </c>
      <c r="F15" s="18">
        <f t="shared" si="2"/>
        <v>24.360439068825912</v>
      </c>
      <c r="G15" s="18">
        <f t="shared" si="3"/>
        <v>12.180219534412956</v>
      </c>
      <c r="H15" s="18">
        <f t="shared" si="4"/>
        <v>4.872087813765182</v>
      </c>
      <c r="I15" s="19">
        <f t="shared" si="5"/>
        <v>23.142417115384614</v>
      </c>
    </row>
    <row r="16" spans="2:13" x14ac:dyDescent="0.3">
      <c r="B16" s="8">
        <f t="shared" si="6"/>
        <v>9</v>
      </c>
      <c r="C16" s="17">
        <v>49052.2</v>
      </c>
      <c r="D16" s="17">
        <f t="shared" si="0"/>
        <v>50033.243999999999</v>
      </c>
      <c r="E16" s="17">
        <f t="shared" si="1"/>
        <v>4169.4369999999999</v>
      </c>
      <c r="F16" s="18">
        <f t="shared" si="2"/>
        <v>25.320467611336031</v>
      </c>
      <c r="G16" s="18">
        <f t="shared" si="3"/>
        <v>12.660233805668016</v>
      </c>
      <c r="H16" s="18">
        <f t="shared" si="4"/>
        <v>5.0640935222672061</v>
      </c>
      <c r="I16" s="19">
        <f t="shared" si="5"/>
        <v>24.054444230769231</v>
      </c>
    </row>
    <row r="17" spans="2:17" x14ac:dyDescent="0.3">
      <c r="B17" s="8">
        <f t="shared" si="6"/>
        <v>10</v>
      </c>
      <c r="C17" s="17">
        <v>49052.2</v>
      </c>
      <c r="D17" s="17">
        <f t="shared" si="0"/>
        <v>50033.243999999999</v>
      </c>
      <c r="E17" s="17">
        <f t="shared" si="1"/>
        <v>4169.4369999999999</v>
      </c>
      <c r="F17" s="18">
        <f t="shared" si="2"/>
        <v>25.320467611336031</v>
      </c>
      <c r="G17" s="18">
        <f t="shared" si="3"/>
        <v>12.660233805668016</v>
      </c>
      <c r="H17" s="18">
        <f t="shared" si="4"/>
        <v>5.0640935222672061</v>
      </c>
      <c r="I17" s="19">
        <f t="shared" si="5"/>
        <v>24.054444230769231</v>
      </c>
    </row>
    <row r="18" spans="2:17" x14ac:dyDescent="0.3">
      <c r="B18" s="8">
        <f t="shared" si="6"/>
        <v>11</v>
      </c>
      <c r="C18" s="17">
        <v>51376.95</v>
      </c>
      <c r="D18" s="17">
        <f t="shared" si="0"/>
        <v>52404.489000000001</v>
      </c>
      <c r="E18" s="17">
        <f t="shared" si="1"/>
        <v>4367.0407499999992</v>
      </c>
      <c r="F18" s="18">
        <f t="shared" si="2"/>
        <v>26.520490384615385</v>
      </c>
      <c r="G18" s="18">
        <f t="shared" si="3"/>
        <v>13.260245192307693</v>
      </c>
      <c r="H18" s="18">
        <f t="shared" si="4"/>
        <v>5.3040980769230774</v>
      </c>
      <c r="I18" s="19">
        <f t="shared" si="5"/>
        <v>25.194465865384615</v>
      </c>
    </row>
    <row r="19" spans="2:17" x14ac:dyDescent="0.3">
      <c r="B19" s="8">
        <f t="shared" si="6"/>
        <v>12</v>
      </c>
      <c r="C19" s="17">
        <v>51376.95</v>
      </c>
      <c r="D19" s="17">
        <f t="shared" si="0"/>
        <v>52404.489000000001</v>
      </c>
      <c r="E19" s="17">
        <f t="shared" si="1"/>
        <v>4367.0407499999992</v>
      </c>
      <c r="F19" s="18">
        <f t="shared" si="2"/>
        <v>26.520490384615385</v>
      </c>
      <c r="G19" s="18">
        <f t="shared" si="3"/>
        <v>13.260245192307693</v>
      </c>
      <c r="H19" s="18">
        <f t="shared" si="4"/>
        <v>5.3040980769230774</v>
      </c>
      <c r="I19" s="19">
        <f t="shared" si="5"/>
        <v>25.194465865384615</v>
      </c>
      <c r="Q19" s="54"/>
    </row>
    <row r="20" spans="2:17" x14ac:dyDescent="0.3">
      <c r="B20" s="8">
        <f t="shared" si="6"/>
        <v>13</v>
      </c>
      <c r="C20" s="17">
        <v>53469.22</v>
      </c>
      <c r="D20" s="17">
        <f t="shared" si="0"/>
        <v>54538.604400000004</v>
      </c>
      <c r="E20" s="17">
        <f t="shared" si="1"/>
        <v>4544.8837000000003</v>
      </c>
      <c r="F20" s="18">
        <f t="shared" si="2"/>
        <v>27.600508299595145</v>
      </c>
      <c r="G20" s="18">
        <f t="shared" si="3"/>
        <v>13.800254149797572</v>
      </c>
      <c r="H20" s="18">
        <f t="shared" si="4"/>
        <v>5.5201016599190291</v>
      </c>
      <c r="I20" s="19">
        <f t="shared" si="5"/>
        <v>26.220482884615386</v>
      </c>
    </row>
    <row r="21" spans="2:17" x14ac:dyDescent="0.3">
      <c r="B21" s="8">
        <f t="shared" si="6"/>
        <v>14</v>
      </c>
      <c r="C21" s="17">
        <v>53469.22</v>
      </c>
      <c r="D21" s="17">
        <f t="shared" si="0"/>
        <v>54538.604400000004</v>
      </c>
      <c r="E21" s="17">
        <f t="shared" si="1"/>
        <v>4544.8837000000003</v>
      </c>
      <c r="F21" s="18">
        <f t="shared" si="2"/>
        <v>27.600508299595145</v>
      </c>
      <c r="G21" s="18">
        <f t="shared" si="3"/>
        <v>13.800254149797572</v>
      </c>
      <c r="H21" s="18">
        <f t="shared" si="4"/>
        <v>5.5201016599190291</v>
      </c>
      <c r="I21" s="19">
        <f t="shared" si="5"/>
        <v>26.220482884615386</v>
      </c>
    </row>
    <row r="22" spans="2:17" x14ac:dyDescent="0.3">
      <c r="B22" s="8">
        <f t="shared" si="6"/>
        <v>15</v>
      </c>
      <c r="C22" s="17">
        <v>55561.51</v>
      </c>
      <c r="D22" s="17">
        <f t="shared" si="0"/>
        <v>56672.7402</v>
      </c>
      <c r="E22" s="17">
        <f t="shared" si="1"/>
        <v>4722.7283500000003</v>
      </c>
      <c r="F22" s="18">
        <f t="shared" si="2"/>
        <v>28.680536538461538</v>
      </c>
      <c r="G22" s="18">
        <f t="shared" si="3"/>
        <v>14.340268269230769</v>
      </c>
      <c r="H22" s="18">
        <f t="shared" si="4"/>
        <v>5.7361073076923077</v>
      </c>
      <c r="I22" s="19">
        <f t="shared" si="5"/>
        <v>27.246509711538462</v>
      </c>
    </row>
    <row r="23" spans="2:17" x14ac:dyDescent="0.3">
      <c r="B23" s="8">
        <f t="shared" si="6"/>
        <v>16</v>
      </c>
      <c r="C23" s="17">
        <v>55561.51</v>
      </c>
      <c r="D23" s="17">
        <f t="shared" si="0"/>
        <v>56672.7402</v>
      </c>
      <c r="E23" s="17">
        <f t="shared" si="1"/>
        <v>4722.7283500000003</v>
      </c>
      <c r="F23" s="18">
        <f t="shared" si="2"/>
        <v>28.680536538461538</v>
      </c>
      <c r="G23" s="18">
        <f t="shared" si="3"/>
        <v>14.340268269230769</v>
      </c>
      <c r="H23" s="18">
        <f t="shared" si="4"/>
        <v>5.7361073076923077</v>
      </c>
      <c r="I23" s="19">
        <f t="shared" si="5"/>
        <v>27.246509711538462</v>
      </c>
    </row>
    <row r="24" spans="2:17" x14ac:dyDescent="0.3">
      <c r="B24" s="8">
        <f t="shared" si="6"/>
        <v>17</v>
      </c>
      <c r="C24" s="17">
        <v>57886.26</v>
      </c>
      <c r="D24" s="17">
        <f t="shared" si="0"/>
        <v>59043.985200000003</v>
      </c>
      <c r="E24" s="17">
        <f t="shared" si="1"/>
        <v>4920.3321000000005</v>
      </c>
      <c r="F24" s="18">
        <f t="shared" si="2"/>
        <v>29.880559311740893</v>
      </c>
      <c r="G24" s="18">
        <f t="shared" si="3"/>
        <v>14.940279655870446</v>
      </c>
      <c r="H24" s="18">
        <f t="shared" si="4"/>
        <v>5.9761118623481781</v>
      </c>
      <c r="I24" s="19">
        <f t="shared" si="5"/>
        <v>28.386531346153848</v>
      </c>
    </row>
    <row r="25" spans="2:17" x14ac:dyDescent="0.3">
      <c r="B25" s="8">
        <f t="shared" si="6"/>
        <v>18</v>
      </c>
      <c r="C25" s="17">
        <v>57886.26</v>
      </c>
      <c r="D25" s="17">
        <f t="shared" si="0"/>
        <v>59043.985200000003</v>
      </c>
      <c r="E25" s="17">
        <f t="shared" si="1"/>
        <v>4920.3321000000005</v>
      </c>
      <c r="F25" s="18">
        <f t="shared" si="2"/>
        <v>29.880559311740893</v>
      </c>
      <c r="G25" s="18">
        <f t="shared" si="3"/>
        <v>14.940279655870446</v>
      </c>
      <c r="H25" s="18">
        <f t="shared" si="4"/>
        <v>5.9761118623481781</v>
      </c>
      <c r="I25" s="19">
        <f t="shared" si="5"/>
        <v>28.386531346153848</v>
      </c>
    </row>
    <row r="26" spans="2:17" x14ac:dyDescent="0.3">
      <c r="B26" s="8">
        <f t="shared" si="6"/>
        <v>19</v>
      </c>
      <c r="C26" s="17">
        <v>57886.26</v>
      </c>
      <c r="D26" s="17">
        <f t="shared" si="0"/>
        <v>59043.985200000003</v>
      </c>
      <c r="E26" s="17">
        <f t="shared" si="1"/>
        <v>4920.3321000000005</v>
      </c>
      <c r="F26" s="18">
        <f t="shared" si="2"/>
        <v>29.880559311740893</v>
      </c>
      <c r="G26" s="18">
        <f t="shared" si="3"/>
        <v>14.940279655870446</v>
      </c>
      <c r="H26" s="18">
        <f t="shared" si="4"/>
        <v>5.9761118623481781</v>
      </c>
      <c r="I26" s="19">
        <f t="shared" si="5"/>
        <v>28.386531346153848</v>
      </c>
    </row>
    <row r="27" spans="2:17" x14ac:dyDescent="0.3">
      <c r="B27" s="8">
        <f t="shared" si="6"/>
        <v>20</v>
      </c>
      <c r="C27" s="17">
        <v>59978.5</v>
      </c>
      <c r="D27" s="17">
        <f t="shared" si="0"/>
        <v>61178.07</v>
      </c>
      <c r="E27" s="17">
        <f t="shared" si="1"/>
        <v>5098.1724999999997</v>
      </c>
      <c r="F27" s="18">
        <f t="shared" si="2"/>
        <v>30.960561740890689</v>
      </c>
      <c r="G27" s="18">
        <f t="shared" si="3"/>
        <v>15.480280870445345</v>
      </c>
      <c r="H27" s="18">
        <f t="shared" si="4"/>
        <v>6.1921123481781377</v>
      </c>
      <c r="I27" s="19">
        <f t="shared" si="5"/>
        <v>29.412533653846154</v>
      </c>
    </row>
    <row r="28" spans="2:17" x14ac:dyDescent="0.3">
      <c r="B28" s="8">
        <f t="shared" si="6"/>
        <v>21</v>
      </c>
      <c r="C28" s="17">
        <v>59978.5</v>
      </c>
      <c r="D28" s="17">
        <f t="shared" si="0"/>
        <v>61178.07</v>
      </c>
      <c r="E28" s="17">
        <f t="shared" si="1"/>
        <v>5098.1724999999997</v>
      </c>
      <c r="F28" s="18">
        <f t="shared" si="2"/>
        <v>30.960561740890689</v>
      </c>
      <c r="G28" s="18">
        <f t="shared" si="3"/>
        <v>15.480280870445345</v>
      </c>
      <c r="H28" s="18">
        <f t="shared" si="4"/>
        <v>6.1921123481781377</v>
      </c>
      <c r="I28" s="19">
        <f t="shared" si="5"/>
        <v>29.412533653846154</v>
      </c>
    </row>
    <row r="29" spans="2:17" x14ac:dyDescent="0.3">
      <c r="B29" s="8">
        <f t="shared" si="6"/>
        <v>22</v>
      </c>
      <c r="C29" s="17">
        <v>62303.24</v>
      </c>
      <c r="D29" s="17">
        <f t="shared" si="0"/>
        <v>63549.304799999998</v>
      </c>
      <c r="E29" s="17">
        <f t="shared" si="1"/>
        <v>5295.7753999999995</v>
      </c>
      <c r="F29" s="18">
        <f t="shared" si="2"/>
        <v>32.160579352226719</v>
      </c>
      <c r="G29" s="18">
        <f t="shared" si="3"/>
        <v>16.08028967611336</v>
      </c>
      <c r="H29" s="18">
        <f t="shared" si="4"/>
        <v>6.4321158704453438</v>
      </c>
      <c r="I29" s="19">
        <f t="shared" si="5"/>
        <v>30.552550384615383</v>
      </c>
    </row>
    <row r="30" spans="2:17" x14ac:dyDescent="0.3">
      <c r="B30" s="8">
        <f t="shared" si="6"/>
        <v>23</v>
      </c>
      <c r="C30" s="17">
        <v>64628.03</v>
      </c>
      <c r="D30" s="17">
        <f t="shared" si="0"/>
        <v>65920.590599999996</v>
      </c>
      <c r="E30" s="17">
        <f t="shared" si="1"/>
        <v>5493.3825500000003</v>
      </c>
      <c r="F30" s="18">
        <f t="shared" si="2"/>
        <v>33.360622773279353</v>
      </c>
      <c r="G30" s="18">
        <f t="shared" si="3"/>
        <v>16.680311386639676</v>
      </c>
      <c r="H30" s="18">
        <f t="shared" si="4"/>
        <v>6.6721245546558707</v>
      </c>
      <c r="I30" s="19">
        <f t="shared" si="5"/>
        <v>31.692591634615383</v>
      </c>
    </row>
    <row r="31" spans="2:17" x14ac:dyDescent="0.3">
      <c r="B31" s="8">
        <f t="shared" si="6"/>
        <v>24</v>
      </c>
      <c r="C31" s="17">
        <v>66487.81</v>
      </c>
      <c r="D31" s="17">
        <f t="shared" si="0"/>
        <v>67817.566200000001</v>
      </c>
      <c r="E31" s="17">
        <f t="shared" si="1"/>
        <v>5651.4638500000001</v>
      </c>
      <c r="F31" s="18">
        <f t="shared" si="2"/>
        <v>34.320630668016193</v>
      </c>
      <c r="G31" s="18">
        <f t="shared" si="3"/>
        <v>17.160315334008096</v>
      </c>
      <c r="H31" s="18">
        <f t="shared" si="4"/>
        <v>6.8641261336032384</v>
      </c>
      <c r="I31" s="19">
        <f t="shared" si="5"/>
        <v>32.604599134615384</v>
      </c>
    </row>
    <row r="32" spans="2:17" x14ac:dyDescent="0.3">
      <c r="B32" s="8">
        <f t="shared" si="6"/>
        <v>25</v>
      </c>
      <c r="C32" s="17">
        <v>66608.44</v>
      </c>
      <c r="D32" s="17">
        <f t="shared" si="0"/>
        <v>67940.608800000002</v>
      </c>
      <c r="E32" s="17">
        <f t="shared" si="1"/>
        <v>5661.7174000000005</v>
      </c>
      <c r="F32" s="18">
        <f t="shared" si="2"/>
        <v>34.382899190283403</v>
      </c>
      <c r="G32" s="18">
        <f t="shared" si="3"/>
        <v>17.191449595141702</v>
      </c>
      <c r="H32" s="18">
        <f t="shared" si="4"/>
        <v>6.8765798380566805</v>
      </c>
      <c r="I32" s="19">
        <f t="shared" si="5"/>
        <v>32.663754230769229</v>
      </c>
    </row>
    <row r="33" spans="2:9" x14ac:dyDescent="0.3">
      <c r="B33" s="8">
        <f t="shared" si="6"/>
        <v>26</v>
      </c>
      <c r="C33" s="17">
        <v>66720.210000000006</v>
      </c>
      <c r="D33" s="17">
        <f t="shared" si="0"/>
        <v>68054.614200000011</v>
      </c>
      <c r="E33" s="17">
        <f t="shared" si="1"/>
        <v>5671.2178500000009</v>
      </c>
      <c r="F33" s="18">
        <f t="shared" si="2"/>
        <v>34.440594230769236</v>
      </c>
      <c r="G33" s="18">
        <f t="shared" si="3"/>
        <v>17.220297115384618</v>
      </c>
      <c r="H33" s="18">
        <f t="shared" si="4"/>
        <v>6.888118846153847</v>
      </c>
      <c r="I33" s="19">
        <f t="shared" si="5"/>
        <v>32.718564519230775</v>
      </c>
    </row>
    <row r="34" spans="2:9" x14ac:dyDescent="0.3">
      <c r="B34" s="8">
        <f t="shared" si="6"/>
        <v>27</v>
      </c>
      <c r="C34" s="17">
        <v>66823.77</v>
      </c>
      <c r="D34" s="17">
        <f t="shared" si="0"/>
        <v>68160.2454</v>
      </c>
      <c r="E34" s="17">
        <f t="shared" si="1"/>
        <v>5680.02045</v>
      </c>
      <c r="F34" s="18">
        <f t="shared" si="2"/>
        <v>34.494051315789477</v>
      </c>
      <c r="G34" s="18">
        <f t="shared" si="3"/>
        <v>17.247025657894739</v>
      </c>
      <c r="H34" s="18">
        <f t="shared" si="4"/>
        <v>6.8988102631578956</v>
      </c>
      <c r="I34" s="19">
        <f t="shared" si="5"/>
        <v>32.769348749999999</v>
      </c>
    </row>
    <row r="35" spans="2:9" x14ac:dyDescent="0.3">
      <c r="B35" s="8">
        <f t="shared" si="6"/>
        <v>28</v>
      </c>
      <c r="C35" s="17">
        <v>66919.710000000006</v>
      </c>
      <c r="D35" s="17">
        <f t="shared" si="0"/>
        <v>68258.104200000002</v>
      </c>
      <c r="E35" s="17">
        <f t="shared" si="1"/>
        <v>5688.1753500000013</v>
      </c>
      <c r="F35" s="18">
        <f t="shared" si="2"/>
        <v>34.543575000000004</v>
      </c>
      <c r="G35" s="18">
        <f t="shared" si="3"/>
        <v>17.271787500000002</v>
      </c>
      <c r="H35" s="18">
        <f t="shared" si="4"/>
        <v>6.9087150000000008</v>
      </c>
      <c r="I35" s="19">
        <f t="shared" si="5"/>
        <v>32.816396250000004</v>
      </c>
    </row>
    <row r="36" spans="2:9" x14ac:dyDescent="0.3">
      <c r="B36" s="8">
        <f t="shared" si="6"/>
        <v>29</v>
      </c>
      <c r="C36" s="17">
        <v>67008.539999999994</v>
      </c>
      <c r="D36" s="17">
        <f t="shared" si="0"/>
        <v>68348.710800000001</v>
      </c>
      <c r="E36" s="17">
        <f t="shared" si="1"/>
        <v>5695.7258999999995</v>
      </c>
      <c r="F36" s="18">
        <f t="shared" si="2"/>
        <v>34.58942854251012</v>
      </c>
      <c r="G36" s="18">
        <f t="shared" si="3"/>
        <v>17.29471427125506</v>
      </c>
      <c r="H36" s="18">
        <f t="shared" si="4"/>
        <v>6.9178857085020242</v>
      </c>
      <c r="I36" s="19">
        <f t="shared" si="5"/>
        <v>32.859957115384617</v>
      </c>
    </row>
    <row r="37" spans="2:9" x14ac:dyDescent="0.3">
      <c r="B37" s="8">
        <f t="shared" si="6"/>
        <v>30</v>
      </c>
      <c r="C37" s="17">
        <v>67090.899999999994</v>
      </c>
      <c r="D37" s="17">
        <f t="shared" si="0"/>
        <v>68432.717999999993</v>
      </c>
      <c r="E37" s="17">
        <f t="shared" si="1"/>
        <v>5702.7264999999998</v>
      </c>
      <c r="F37" s="18">
        <f t="shared" si="2"/>
        <v>34.631942307692306</v>
      </c>
      <c r="G37" s="18">
        <f t="shared" si="3"/>
        <v>17.315971153846153</v>
      </c>
      <c r="H37" s="18">
        <f t="shared" si="4"/>
        <v>6.926388461538461</v>
      </c>
      <c r="I37" s="19">
        <f t="shared" si="5"/>
        <v>32.90034519230769</v>
      </c>
    </row>
    <row r="38" spans="2:9" x14ac:dyDescent="0.3">
      <c r="B38" s="8">
        <f t="shared" si="6"/>
        <v>31</v>
      </c>
      <c r="C38" s="17">
        <v>67167.13</v>
      </c>
      <c r="D38" s="17">
        <f t="shared" si="0"/>
        <v>68510.472600000008</v>
      </c>
      <c r="E38" s="17">
        <f t="shared" si="1"/>
        <v>5709.2060500000007</v>
      </c>
      <c r="F38" s="18">
        <f t="shared" si="2"/>
        <v>34.671291801619439</v>
      </c>
      <c r="G38" s="18">
        <f t="shared" si="3"/>
        <v>17.33564590080972</v>
      </c>
      <c r="H38" s="18">
        <f t="shared" si="4"/>
        <v>6.9342583603238879</v>
      </c>
      <c r="I38" s="19">
        <f t="shared" si="5"/>
        <v>32.937727211538466</v>
      </c>
    </row>
    <row r="39" spans="2:9" x14ac:dyDescent="0.3">
      <c r="B39" s="8">
        <f t="shared" si="6"/>
        <v>32</v>
      </c>
      <c r="C39" s="17">
        <v>67237.73</v>
      </c>
      <c r="D39" s="17">
        <f t="shared" si="0"/>
        <v>68582.484599999996</v>
      </c>
      <c r="E39" s="17">
        <f t="shared" si="1"/>
        <v>5715.2070499999991</v>
      </c>
      <c r="F39" s="18">
        <f t="shared" si="2"/>
        <v>34.707735121457489</v>
      </c>
      <c r="G39" s="18">
        <f t="shared" si="3"/>
        <v>17.353867560728744</v>
      </c>
      <c r="H39" s="18">
        <f t="shared" si="4"/>
        <v>6.9415470242914976</v>
      </c>
      <c r="I39" s="19">
        <f t="shared" si="5"/>
        <v>32.972348365384612</v>
      </c>
    </row>
    <row r="40" spans="2:9" x14ac:dyDescent="0.3">
      <c r="B40" s="8">
        <f t="shared" si="6"/>
        <v>33</v>
      </c>
      <c r="C40" s="17">
        <v>67303.08</v>
      </c>
      <c r="D40" s="17">
        <f t="shared" si="0"/>
        <v>68649.141600000003</v>
      </c>
      <c r="E40" s="17">
        <f t="shared" si="1"/>
        <v>5720.7618000000002</v>
      </c>
      <c r="F40" s="18">
        <f t="shared" si="2"/>
        <v>34.74146842105263</v>
      </c>
      <c r="G40" s="18">
        <f t="shared" si="3"/>
        <v>17.370734210526315</v>
      </c>
      <c r="H40" s="18">
        <f t="shared" si="4"/>
        <v>6.9482936842105261</v>
      </c>
      <c r="I40" s="19">
        <f t="shared" si="5"/>
        <v>33.004395000000002</v>
      </c>
    </row>
    <row r="41" spans="2:9" x14ac:dyDescent="0.3">
      <c r="B41" s="8">
        <f t="shared" si="6"/>
        <v>34</v>
      </c>
      <c r="C41" s="17">
        <v>67363.64</v>
      </c>
      <c r="D41" s="17">
        <f t="shared" si="0"/>
        <v>68710.912800000006</v>
      </c>
      <c r="E41" s="17">
        <f t="shared" si="1"/>
        <v>5725.9093999999996</v>
      </c>
      <c r="F41" s="18">
        <f t="shared" si="2"/>
        <v>34.772729149797577</v>
      </c>
      <c r="G41" s="18">
        <f t="shared" si="3"/>
        <v>17.386364574898789</v>
      </c>
      <c r="H41" s="18">
        <f t="shared" si="4"/>
        <v>6.9545458299595158</v>
      </c>
      <c r="I41" s="19">
        <f t="shared" si="5"/>
        <v>33.034092692307695</v>
      </c>
    </row>
    <row r="42" spans="2:9" x14ac:dyDescent="0.3">
      <c r="B42" s="20">
        <f t="shared" si="6"/>
        <v>35</v>
      </c>
      <c r="C42" s="21">
        <v>67419.66</v>
      </c>
      <c r="D42" s="21">
        <f t="shared" si="0"/>
        <v>68768.053200000009</v>
      </c>
      <c r="E42" s="21">
        <f t="shared" si="1"/>
        <v>5730.6711000000005</v>
      </c>
      <c r="F42" s="22">
        <f t="shared" si="2"/>
        <v>34.801646356275306</v>
      </c>
      <c r="G42" s="22">
        <f t="shared" si="3"/>
        <v>17.400823178137653</v>
      </c>
      <c r="H42" s="22">
        <f t="shared" si="4"/>
        <v>6.9603292712550608</v>
      </c>
      <c r="I42" s="23">
        <f t="shared" si="5"/>
        <v>33.06156403846154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109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28</v>
      </c>
      <c r="C1" s="59" t="s">
        <v>57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123</v>
      </c>
      <c r="L5" s="63" t="s">
        <v>29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40065.370000000003</v>
      </c>
      <c r="D7" s="17">
        <f t="shared" ref="D7:D42" si="0">C7*$I$1</f>
        <v>40866.6774</v>
      </c>
      <c r="E7" s="17">
        <f t="shared" ref="E7:E42" si="1">C7/12*$I$1</f>
        <v>3405.5564500000005</v>
      </c>
      <c r="F7" s="18">
        <f t="shared" ref="F7:F42" si="2">D7/1976</f>
        <v>20.681516902834009</v>
      </c>
      <c r="G7" s="18">
        <f>F7/2</f>
        <v>10.340758451417004</v>
      </c>
      <c r="H7" s="18">
        <f>F7/5</f>
        <v>4.1363033805668019</v>
      </c>
      <c r="I7" s="19">
        <f>D7/2080</f>
        <v>19.647441057692308</v>
      </c>
    </row>
    <row r="8" spans="2:13" x14ac:dyDescent="0.3">
      <c r="B8" s="8">
        <f>B7+1</f>
        <v>1</v>
      </c>
      <c r="C8" s="17">
        <v>41221.089999999997</v>
      </c>
      <c r="D8" s="17">
        <f t="shared" si="0"/>
        <v>42045.5118</v>
      </c>
      <c r="E8" s="17">
        <f t="shared" si="1"/>
        <v>3503.7926499999999</v>
      </c>
      <c r="F8" s="18">
        <f t="shared" si="2"/>
        <v>21.278093016194333</v>
      </c>
      <c r="G8" s="18">
        <f t="shared" ref="G8:G42" si="3">F8/2</f>
        <v>10.639046508097167</v>
      </c>
      <c r="H8" s="18">
        <f t="shared" ref="H8:H42" si="4">F8/5</f>
        <v>4.255618603238867</v>
      </c>
      <c r="I8" s="19">
        <f t="shared" ref="I8:I42" si="5">D8/2080</f>
        <v>20.214188365384615</v>
      </c>
    </row>
    <row r="9" spans="2:13" x14ac:dyDescent="0.3">
      <c r="B9" s="8">
        <f t="shared" ref="B9:B42" si="6">B8+1</f>
        <v>2</v>
      </c>
      <c r="C9" s="17">
        <v>42424.99</v>
      </c>
      <c r="D9" s="17">
        <f t="shared" si="0"/>
        <v>43273.489799999996</v>
      </c>
      <c r="E9" s="17">
        <f t="shared" si="1"/>
        <v>3606.1241499999996</v>
      </c>
      <c r="F9" s="18">
        <f t="shared" si="2"/>
        <v>21.899539372469633</v>
      </c>
      <c r="G9" s="18">
        <f t="shared" si="3"/>
        <v>10.949769686234816</v>
      </c>
      <c r="H9" s="18">
        <f t="shared" si="4"/>
        <v>4.3799078744939264</v>
      </c>
      <c r="I9" s="19">
        <f t="shared" si="5"/>
        <v>20.804562403846152</v>
      </c>
    </row>
    <row r="10" spans="2:13" x14ac:dyDescent="0.3">
      <c r="B10" s="8">
        <f t="shared" si="6"/>
        <v>3</v>
      </c>
      <c r="C10" s="17">
        <v>43628.89</v>
      </c>
      <c r="D10" s="17">
        <f t="shared" si="0"/>
        <v>44501.467799999999</v>
      </c>
      <c r="E10" s="17">
        <f t="shared" si="1"/>
        <v>3708.4556499999999</v>
      </c>
      <c r="F10" s="18">
        <f t="shared" si="2"/>
        <v>22.52098572874494</v>
      </c>
      <c r="G10" s="18">
        <f t="shared" si="3"/>
        <v>11.26049286437247</v>
      </c>
      <c r="H10" s="18">
        <f t="shared" si="4"/>
        <v>4.5041971457489876</v>
      </c>
      <c r="I10" s="19">
        <f t="shared" si="5"/>
        <v>21.394936442307692</v>
      </c>
    </row>
    <row r="11" spans="2:13" x14ac:dyDescent="0.3">
      <c r="B11" s="8">
        <f t="shared" si="6"/>
        <v>4</v>
      </c>
      <c r="C11" s="17">
        <v>45073.55</v>
      </c>
      <c r="D11" s="17">
        <f t="shared" si="0"/>
        <v>45975.021000000001</v>
      </c>
      <c r="E11" s="17">
        <f t="shared" si="1"/>
        <v>3831.2517500000004</v>
      </c>
      <c r="F11" s="18">
        <f t="shared" si="2"/>
        <v>23.266711032388663</v>
      </c>
      <c r="G11" s="18">
        <f t="shared" si="3"/>
        <v>11.633355516194332</v>
      </c>
      <c r="H11" s="18">
        <f t="shared" si="4"/>
        <v>4.653342206477733</v>
      </c>
      <c r="I11" s="19">
        <f t="shared" si="5"/>
        <v>22.10337548076923</v>
      </c>
    </row>
    <row r="12" spans="2:13" x14ac:dyDescent="0.3">
      <c r="B12" s="8">
        <f t="shared" si="6"/>
        <v>5</v>
      </c>
      <c r="C12" s="17">
        <v>46951.63</v>
      </c>
      <c r="D12" s="17">
        <f t="shared" si="0"/>
        <v>47890.662599999996</v>
      </c>
      <c r="E12" s="17">
        <f t="shared" si="1"/>
        <v>3990.8885500000001</v>
      </c>
      <c r="F12" s="18">
        <f t="shared" si="2"/>
        <v>24.236165283400808</v>
      </c>
      <c r="G12" s="18">
        <f t="shared" si="3"/>
        <v>12.118082641700404</v>
      </c>
      <c r="H12" s="18">
        <f t="shared" si="4"/>
        <v>4.847233056680162</v>
      </c>
      <c r="I12" s="19">
        <f t="shared" si="5"/>
        <v>23.024357019230766</v>
      </c>
    </row>
    <row r="13" spans="2:13" x14ac:dyDescent="0.3">
      <c r="B13" s="8">
        <f t="shared" si="6"/>
        <v>6</v>
      </c>
      <c r="C13" s="17">
        <v>46951.63</v>
      </c>
      <c r="D13" s="17">
        <f t="shared" si="0"/>
        <v>47890.662599999996</v>
      </c>
      <c r="E13" s="17">
        <f t="shared" si="1"/>
        <v>3990.8885500000001</v>
      </c>
      <c r="F13" s="18">
        <f t="shared" si="2"/>
        <v>24.236165283400808</v>
      </c>
      <c r="G13" s="18">
        <f t="shared" si="3"/>
        <v>12.118082641700404</v>
      </c>
      <c r="H13" s="18">
        <f t="shared" si="4"/>
        <v>4.847233056680162</v>
      </c>
      <c r="I13" s="19">
        <f t="shared" si="5"/>
        <v>23.024357019230766</v>
      </c>
    </row>
    <row r="14" spans="2:13" x14ac:dyDescent="0.3">
      <c r="B14" s="8">
        <f t="shared" si="6"/>
        <v>7</v>
      </c>
      <c r="C14" s="17">
        <v>48877.85</v>
      </c>
      <c r="D14" s="17">
        <f t="shared" si="0"/>
        <v>49855.406999999999</v>
      </c>
      <c r="E14" s="17">
        <f t="shared" si="1"/>
        <v>4154.6172500000002</v>
      </c>
      <c r="F14" s="18">
        <f t="shared" si="2"/>
        <v>25.230469129554656</v>
      </c>
      <c r="G14" s="18">
        <f t="shared" si="3"/>
        <v>12.615234564777328</v>
      </c>
      <c r="H14" s="18">
        <f t="shared" si="4"/>
        <v>5.0460938259109316</v>
      </c>
      <c r="I14" s="19">
        <f t="shared" si="5"/>
        <v>23.968945673076924</v>
      </c>
    </row>
    <row r="15" spans="2:13" x14ac:dyDescent="0.3">
      <c r="B15" s="8">
        <f t="shared" si="6"/>
        <v>8</v>
      </c>
      <c r="C15" s="17">
        <v>48877.85</v>
      </c>
      <c r="D15" s="17">
        <f t="shared" si="0"/>
        <v>49855.406999999999</v>
      </c>
      <c r="E15" s="17">
        <f t="shared" si="1"/>
        <v>4154.6172500000002</v>
      </c>
      <c r="F15" s="18">
        <f t="shared" si="2"/>
        <v>25.230469129554656</v>
      </c>
      <c r="G15" s="18">
        <f t="shared" si="3"/>
        <v>12.615234564777328</v>
      </c>
      <c r="H15" s="18">
        <f t="shared" si="4"/>
        <v>5.0460938259109316</v>
      </c>
      <c r="I15" s="19">
        <f t="shared" si="5"/>
        <v>23.968945673076924</v>
      </c>
    </row>
    <row r="16" spans="2:13" x14ac:dyDescent="0.3">
      <c r="B16" s="8">
        <f t="shared" si="6"/>
        <v>9</v>
      </c>
      <c r="C16" s="17">
        <v>50804.08</v>
      </c>
      <c r="D16" s="17">
        <f t="shared" si="0"/>
        <v>51820.161599999999</v>
      </c>
      <c r="E16" s="17">
        <f t="shared" si="1"/>
        <v>4318.3468000000003</v>
      </c>
      <c r="F16" s="18">
        <f t="shared" si="2"/>
        <v>26.224778137651821</v>
      </c>
      <c r="G16" s="18">
        <f t="shared" si="3"/>
        <v>13.112389068825911</v>
      </c>
      <c r="H16" s="18">
        <f t="shared" si="4"/>
        <v>5.2449556275303646</v>
      </c>
      <c r="I16" s="19">
        <f t="shared" si="5"/>
        <v>24.913539230769231</v>
      </c>
    </row>
    <row r="17" spans="2:9" x14ac:dyDescent="0.3">
      <c r="B17" s="8">
        <f t="shared" si="6"/>
        <v>10</v>
      </c>
      <c r="C17" s="17">
        <v>50804.08</v>
      </c>
      <c r="D17" s="17">
        <f t="shared" si="0"/>
        <v>51820.161599999999</v>
      </c>
      <c r="E17" s="17">
        <f t="shared" si="1"/>
        <v>4318.3468000000003</v>
      </c>
      <c r="F17" s="18">
        <f t="shared" si="2"/>
        <v>26.224778137651821</v>
      </c>
      <c r="G17" s="18">
        <f t="shared" si="3"/>
        <v>13.112389068825911</v>
      </c>
      <c r="H17" s="18">
        <f t="shared" si="4"/>
        <v>5.2449556275303646</v>
      </c>
      <c r="I17" s="19">
        <f t="shared" si="5"/>
        <v>24.913539230769231</v>
      </c>
    </row>
    <row r="18" spans="2:9" x14ac:dyDescent="0.3">
      <c r="B18" s="8">
        <f t="shared" si="6"/>
        <v>11</v>
      </c>
      <c r="C18" s="17">
        <v>53211.82</v>
      </c>
      <c r="D18" s="17">
        <f t="shared" si="0"/>
        <v>54276.056400000001</v>
      </c>
      <c r="E18" s="17">
        <f t="shared" si="1"/>
        <v>4523.0047000000004</v>
      </c>
      <c r="F18" s="18">
        <f t="shared" si="2"/>
        <v>27.46763987854251</v>
      </c>
      <c r="G18" s="18">
        <f t="shared" si="3"/>
        <v>13.733819939271255</v>
      </c>
      <c r="H18" s="18">
        <f t="shared" si="4"/>
        <v>5.4935279757085018</v>
      </c>
      <c r="I18" s="19">
        <f t="shared" si="5"/>
        <v>26.094257884615384</v>
      </c>
    </row>
    <row r="19" spans="2:9" x14ac:dyDescent="0.3">
      <c r="B19" s="8">
        <f t="shared" si="6"/>
        <v>12</v>
      </c>
      <c r="C19" s="17">
        <v>53211.82</v>
      </c>
      <c r="D19" s="17">
        <f t="shared" si="0"/>
        <v>54276.056400000001</v>
      </c>
      <c r="E19" s="17">
        <f t="shared" si="1"/>
        <v>4523.0047000000004</v>
      </c>
      <c r="F19" s="18">
        <f t="shared" si="2"/>
        <v>27.46763987854251</v>
      </c>
      <c r="G19" s="18">
        <f t="shared" si="3"/>
        <v>13.733819939271255</v>
      </c>
      <c r="H19" s="18">
        <f t="shared" si="4"/>
        <v>5.4935279757085018</v>
      </c>
      <c r="I19" s="19">
        <f t="shared" si="5"/>
        <v>26.094257884615384</v>
      </c>
    </row>
    <row r="20" spans="2:9" x14ac:dyDescent="0.3">
      <c r="B20" s="8">
        <f t="shared" si="6"/>
        <v>13</v>
      </c>
      <c r="C20" s="17">
        <v>55378.84</v>
      </c>
      <c r="D20" s="17">
        <f t="shared" si="0"/>
        <v>56486.416799999999</v>
      </c>
      <c r="E20" s="17">
        <f t="shared" si="1"/>
        <v>4707.2013999999999</v>
      </c>
      <c r="F20" s="18">
        <f t="shared" si="2"/>
        <v>28.586243319838058</v>
      </c>
      <c r="G20" s="18">
        <f t="shared" si="3"/>
        <v>14.293121659919029</v>
      </c>
      <c r="H20" s="18">
        <f t="shared" si="4"/>
        <v>5.7172486639676112</v>
      </c>
      <c r="I20" s="19">
        <f t="shared" si="5"/>
        <v>27.156931153846152</v>
      </c>
    </row>
    <row r="21" spans="2:9" x14ac:dyDescent="0.3">
      <c r="B21" s="8">
        <f t="shared" si="6"/>
        <v>14</v>
      </c>
      <c r="C21" s="17">
        <v>55378.84</v>
      </c>
      <c r="D21" s="17">
        <f t="shared" si="0"/>
        <v>56486.416799999999</v>
      </c>
      <c r="E21" s="17">
        <f t="shared" si="1"/>
        <v>4707.2013999999999</v>
      </c>
      <c r="F21" s="18">
        <f t="shared" si="2"/>
        <v>28.586243319838058</v>
      </c>
      <c r="G21" s="18">
        <f t="shared" si="3"/>
        <v>14.293121659919029</v>
      </c>
      <c r="H21" s="18">
        <f t="shared" si="4"/>
        <v>5.7172486639676112</v>
      </c>
      <c r="I21" s="19">
        <f t="shared" si="5"/>
        <v>27.156931153846152</v>
      </c>
    </row>
    <row r="22" spans="2:9" x14ac:dyDescent="0.3">
      <c r="B22" s="8">
        <f t="shared" si="6"/>
        <v>15</v>
      </c>
      <c r="C22" s="17">
        <v>57545.85</v>
      </c>
      <c r="D22" s="17">
        <f t="shared" si="0"/>
        <v>58696.767</v>
      </c>
      <c r="E22" s="17">
        <f t="shared" si="1"/>
        <v>4891.39725</v>
      </c>
      <c r="F22" s="18">
        <f t="shared" si="2"/>
        <v>29.704841599190285</v>
      </c>
      <c r="G22" s="18">
        <f t="shared" si="3"/>
        <v>14.852420799595142</v>
      </c>
      <c r="H22" s="18">
        <f t="shared" si="4"/>
        <v>5.9409683198380572</v>
      </c>
      <c r="I22" s="19">
        <f t="shared" si="5"/>
        <v>28.219599519230769</v>
      </c>
    </row>
    <row r="23" spans="2:9" x14ac:dyDescent="0.3">
      <c r="B23" s="8">
        <f t="shared" si="6"/>
        <v>16</v>
      </c>
      <c r="C23" s="17">
        <v>57545.85</v>
      </c>
      <c r="D23" s="17">
        <f t="shared" si="0"/>
        <v>58696.767</v>
      </c>
      <c r="E23" s="17">
        <f t="shared" si="1"/>
        <v>4891.39725</v>
      </c>
      <c r="F23" s="18">
        <f t="shared" si="2"/>
        <v>29.704841599190285</v>
      </c>
      <c r="G23" s="18">
        <f t="shared" si="3"/>
        <v>14.852420799595142</v>
      </c>
      <c r="H23" s="18">
        <f t="shared" si="4"/>
        <v>5.9409683198380572</v>
      </c>
      <c r="I23" s="19">
        <f t="shared" si="5"/>
        <v>28.219599519230769</v>
      </c>
    </row>
    <row r="24" spans="2:9" x14ac:dyDescent="0.3">
      <c r="B24" s="8">
        <f t="shared" si="6"/>
        <v>17</v>
      </c>
      <c r="C24" s="17">
        <v>59953.599999999999</v>
      </c>
      <c r="D24" s="17">
        <f t="shared" si="0"/>
        <v>61152.671999999999</v>
      </c>
      <c r="E24" s="17">
        <f t="shared" si="1"/>
        <v>5096.0559999999996</v>
      </c>
      <c r="F24" s="18">
        <f t="shared" si="2"/>
        <v>30.947708502024291</v>
      </c>
      <c r="G24" s="18">
        <f t="shared" si="3"/>
        <v>15.473854251012146</v>
      </c>
      <c r="H24" s="18">
        <f t="shared" si="4"/>
        <v>6.1895417004048578</v>
      </c>
      <c r="I24" s="19">
        <f t="shared" si="5"/>
        <v>29.400323076923076</v>
      </c>
    </row>
    <row r="25" spans="2:9" x14ac:dyDescent="0.3">
      <c r="B25" s="8">
        <f t="shared" si="6"/>
        <v>18</v>
      </c>
      <c r="C25" s="17">
        <v>59953.599999999999</v>
      </c>
      <c r="D25" s="17">
        <f t="shared" si="0"/>
        <v>61152.671999999999</v>
      </c>
      <c r="E25" s="17">
        <f t="shared" si="1"/>
        <v>5096.0559999999996</v>
      </c>
      <c r="F25" s="18">
        <f t="shared" si="2"/>
        <v>30.947708502024291</v>
      </c>
      <c r="G25" s="18">
        <f t="shared" si="3"/>
        <v>15.473854251012146</v>
      </c>
      <c r="H25" s="18">
        <f t="shared" si="4"/>
        <v>6.1895417004048578</v>
      </c>
      <c r="I25" s="19">
        <f t="shared" si="5"/>
        <v>29.400323076923076</v>
      </c>
    </row>
    <row r="26" spans="2:9" x14ac:dyDescent="0.3">
      <c r="B26" s="8">
        <f t="shared" si="6"/>
        <v>19</v>
      </c>
      <c r="C26" s="17">
        <v>59953.599999999999</v>
      </c>
      <c r="D26" s="17">
        <f t="shared" si="0"/>
        <v>61152.671999999999</v>
      </c>
      <c r="E26" s="17">
        <f t="shared" si="1"/>
        <v>5096.0559999999996</v>
      </c>
      <c r="F26" s="18">
        <f t="shared" si="2"/>
        <v>30.947708502024291</v>
      </c>
      <c r="G26" s="18">
        <f t="shared" si="3"/>
        <v>15.473854251012146</v>
      </c>
      <c r="H26" s="18">
        <f t="shared" si="4"/>
        <v>6.1895417004048578</v>
      </c>
      <c r="I26" s="19">
        <f t="shared" si="5"/>
        <v>29.400323076923076</v>
      </c>
    </row>
    <row r="27" spans="2:9" x14ac:dyDescent="0.3">
      <c r="B27" s="8">
        <f t="shared" si="6"/>
        <v>20</v>
      </c>
      <c r="C27" s="17">
        <v>62120.62</v>
      </c>
      <c r="D27" s="17">
        <f t="shared" si="0"/>
        <v>63363.032400000004</v>
      </c>
      <c r="E27" s="17">
        <f t="shared" si="1"/>
        <v>5280.2527</v>
      </c>
      <c r="F27" s="18">
        <f t="shared" si="2"/>
        <v>32.066311943319839</v>
      </c>
      <c r="G27" s="18">
        <f t="shared" si="3"/>
        <v>16.033155971659919</v>
      </c>
      <c r="H27" s="18">
        <f t="shared" si="4"/>
        <v>6.4132623886639681</v>
      </c>
      <c r="I27" s="19">
        <f t="shared" si="5"/>
        <v>30.462996346153847</v>
      </c>
    </row>
    <row r="28" spans="2:9" x14ac:dyDescent="0.3">
      <c r="B28" s="8">
        <f t="shared" si="6"/>
        <v>21</v>
      </c>
      <c r="C28" s="17">
        <v>62120.62</v>
      </c>
      <c r="D28" s="17">
        <f t="shared" si="0"/>
        <v>63363.032400000004</v>
      </c>
      <c r="E28" s="17">
        <f t="shared" si="1"/>
        <v>5280.2527</v>
      </c>
      <c r="F28" s="18">
        <f t="shared" si="2"/>
        <v>32.066311943319839</v>
      </c>
      <c r="G28" s="18">
        <f t="shared" si="3"/>
        <v>16.033155971659919</v>
      </c>
      <c r="H28" s="18">
        <f t="shared" si="4"/>
        <v>6.4132623886639681</v>
      </c>
      <c r="I28" s="19">
        <f t="shared" si="5"/>
        <v>30.462996346153847</v>
      </c>
    </row>
    <row r="29" spans="2:9" x14ac:dyDescent="0.3">
      <c r="B29" s="8">
        <f t="shared" si="6"/>
        <v>22</v>
      </c>
      <c r="C29" s="17">
        <v>64528.36</v>
      </c>
      <c r="D29" s="17">
        <f t="shared" si="0"/>
        <v>65818.927200000006</v>
      </c>
      <c r="E29" s="17">
        <f t="shared" si="1"/>
        <v>5484.9106000000002</v>
      </c>
      <c r="F29" s="18">
        <f t="shared" si="2"/>
        <v>33.309173684210528</v>
      </c>
      <c r="G29" s="18">
        <f t="shared" si="3"/>
        <v>16.654586842105264</v>
      </c>
      <c r="H29" s="18">
        <f t="shared" si="4"/>
        <v>6.6618347368421054</v>
      </c>
      <c r="I29" s="19">
        <f t="shared" si="5"/>
        <v>31.643715000000004</v>
      </c>
    </row>
    <row r="30" spans="2:9" x14ac:dyDescent="0.3">
      <c r="B30" s="8">
        <f t="shared" si="6"/>
        <v>23</v>
      </c>
      <c r="C30" s="17">
        <v>66936.160000000003</v>
      </c>
      <c r="D30" s="17">
        <f t="shared" si="0"/>
        <v>68274.883200000011</v>
      </c>
      <c r="E30" s="17">
        <f t="shared" si="1"/>
        <v>5689.5735999999997</v>
      </c>
      <c r="F30" s="18">
        <f t="shared" si="2"/>
        <v>34.552066396761141</v>
      </c>
      <c r="G30" s="18">
        <f t="shared" si="3"/>
        <v>17.276033198380571</v>
      </c>
      <c r="H30" s="18">
        <f t="shared" si="4"/>
        <v>6.9104132793522286</v>
      </c>
      <c r="I30" s="19">
        <f t="shared" si="5"/>
        <v>32.824463076923081</v>
      </c>
    </row>
    <row r="31" spans="2:9" x14ac:dyDescent="0.3">
      <c r="B31" s="8">
        <f t="shared" si="6"/>
        <v>24</v>
      </c>
      <c r="C31" s="17">
        <v>68862.39</v>
      </c>
      <c r="D31" s="17">
        <f t="shared" si="0"/>
        <v>70239.637799999997</v>
      </c>
      <c r="E31" s="17">
        <f t="shared" si="1"/>
        <v>5853.3031500000006</v>
      </c>
      <c r="F31" s="18">
        <f t="shared" si="2"/>
        <v>35.546375404858296</v>
      </c>
      <c r="G31" s="18">
        <f t="shared" si="3"/>
        <v>17.773187702429148</v>
      </c>
      <c r="H31" s="18">
        <f t="shared" si="4"/>
        <v>7.1092750809716589</v>
      </c>
      <c r="I31" s="19">
        <f t="shared" si="5"/>
        <v>33.769056634615382</v>
      </c>
    </row>
    <row r="32" spans="2:9" x14ac:dyDescent="0.3">
      <c r="B32" s="8">
        <f t="shared" si="6"/>
        <v>25</v>
      </c>
      <c r="C32" s="17">
        <v>68987.320000000007</v>
      </c>
      <c r="D32" s="17">
        <f t="shared" si="0"/>
        <v>70367.066400000011</v>
      </c>
      <c r="E32" s="17">
        <f t="shared" si="1"/>
        <v>5863.9222</v>
      </c>
      <c r="F32" s="18">
        <f t="shared" si="2"/>
        <v>35.610863562753039</v>
      </c>
      <c r="G32" s="18">
        <f t="shared" si="3"/>
        <v>17.805431781376519</v>
      </c>
      <c r="H32" s="18">
        <f t="shared" si="4"/>
        <v>7.1221727125506078</v>
      </c>
      <c r="I32" s="19">
        <f t="shared" si="5"/>
        <v>33.830320384615391</v>
      </c>
    </row>
    <row r="33" spans="2:9" x14ac:dyDescent="0.3">
      <c r="B33" s="8">
        <f t="shared" si="6"/>
        <v>26</v>
      </c>
      <c r="C33" s="17">
        <v>69103.09</v>
      </c>
      <c r="D33" s="17">
        <f t="shared" si="0"/>
        <v>70485.151799999992</v>
      </c>
      <c r="E33" s="17">
        <f t="shared" si="1"/>
        <v>5873.7626499999997</v>
      </c>
      <c r="F33" s="18">
        <f t="shared" si="2"/>
        <v>35.670623380566795</v>
      </c>
      <c r="G33" s="18">
        <f t="shared" si="3"/>
        <v>17.835311690283397</v>
      </c>
      <c r="H33" s="18">
        <f t="shared" si="4"/>
        <v>7.134124676113359</v>
      </c>
      <c r="I33" s="19">
        <f t="shared" si="5"/>
        <v>33.887092211538459</v>
      </c>
    </row>
    <row r="34" spans="2:9" x14ac:dyDescent="0.3">
      <c r="B34" s="8">
        <f t="shared" si="6"/>
        <v>27</v>
      </c>
      <c r="C34" s="17">
        <v>69210.34</v>
      </c>
      <c r="D34" s="17">
        <f t="shared" si="0"/>
        <v>70594.546799999996</v>
      </c>
      <c r="E34" s="17">
        <f t="shared" si="1"/>
        <v>5882.8788999999997</v>
      </c>
      <c r="F34" s="18">
        <f t="shared" si="2"/>
        <v>35.725985222672065</v>
      </c>
      <c r="G34" s="18">
        <f t="shared" si="3"/>
        <v>17.862992611336033</v>
      </c>
      <c r="H34" s="18">
        <f t="shared" si="4"/>
        <v>7.1451970445344131</v>
      </c>
      <c r="I34" s="19">
        <f t="shared" si="5"/>
        <v>33.939685961538459</v>
      </c>
    </row>
    <row r="35" spans="2:9" x14ac:dyDescent="0.3">
      <c r="B35" s="8">
        <f t="shared" si="6"/>
        <v>28</v>
      </c>
      <c r="C35" s="17">
        <v>69309.710000000006</v>
      </c>
      <c r="D35" s="17">
        <f t="shared" si="0"/>
        <v>70695.904200000004</v>
      </c>
      <c r="E35" s="17">
        <f t="shared" si="1"/>
        <v>5891.3253500000001</v>
      </c>
      <c r="F35" s="18">
        <f t="shared" si="2"/>
        <v>35.777279453441295</v>
      </c>
      <c r="G35" s="18">
        <f t="shared" si="3"/>
        <v>17.888639726720648</v>
      </c>
      <c r="H35" s="18">
        <f t="shared" si="4"/>
        <v>7.155455890688259</v>
      </c>
      <c r="I35" s="19">
        <f t="shared" si="5"/>
        <v>33.988415480769234</v>
      </c>
    </row>
    <row r="36" spans="2:9" x14ac:dyDescent="0.3">
      <c r="B36" s="8">
        <f t="shared" si="6"/>
        <v>29</v>
      </c>
      <c r="C36" s="17">
        <v>69401.72</v>
      </c>
      <c r="D36" s="17">
        <f t="shared" si="0"/>
        <v>70789.754400000005</v>
      </c>
      <c r="E36" s="17">
        <f t="shared" si="1"/>
        <v>5899.1462000000001</v>
      </c>
      <c r="F36" s="18">
        <f t="shared" si="2"/>
        <v>35.82477449392713</v>
      </c>
      <c r="G36" s="18">
        <f t="shared" si="3"/>
        <v>17.912387246963565</v>
      </c>
      <c r="H36" s="18">
        <f t="shared" si="4"/>
        <v>7.1649548987854264</v>
      </c>
      <c r="I36" s="19">
        <f t="shared" si="5"/>
        <v>34.033535769230774</v>
      </c>
    </row>
    <row r="37" spans="2:9" x14ac:dyDescent="0.3">
      <c r="B37" s="8">
        <f t="shared" si="6"/>
        <v>30</v>
      </c>
      <c r="C37" s="17">
        <v>69487.02</v>
      </c>
      <c r="D37" s="17">
        <f t="shared" si="0"/>
        <v>70876.760399999999</v>
      </c>
      <c r="E37" s="17">
        <f t="shared" si="1"/>
        <v>5906.3967000000002</v>
      </c>
      <c r="F37" s="18">
        <f t="shared" si="2"/>
        <v>35.868805870445343</v>
      </c>
      <c r="G37" s="18">
        <f t="shared" si="3"/>
        <v>17.934402935222671</v>
      </c>
      <c r="H37" s="18">
        <f t="shared" si="4"/>
        <v>7.1737611740890683</v>
      </c>
      <c r="I37" s="19">
        <f t="shared" si="5"/>
        <v>34.075365576923076</v>
      </c>
    </row>
    <row r="38" spans="2:9" x14ac:dyDescent="0.3">
      <c r="B38" s="8">
        <f t="shared" si="6"/>
        <v>31</v>
      </c>
      <c r="C38" s="17">
        <v>69565.960000000006</v>
      </c>
      <c r="D38" s="17">
        <f t="shared" si="0"/>
        <v>70957.279200000004</v>
      </c>
      <c r="E38" s="17">
        <f t="shared" si="1"/>
        <v>5913.106600000001</v>
      </c>
      <c r="F38" s="18">
        <f t="shared" si="2"/>
        <v>35.909554251012146</v>
      </c>
      <c r="G38" s="18">
        <f t="shared" si="3"/>
        <v>17.954777125506073</v>
      </c>
      <c r="H38" s="18">
        <f t="shared" si="4"/>
        <v>7.1819108502024296</v>
      </c>
      <c r="I38" s="19">
        <f t="shared" si="5"/>
        <v>34.114076538461539</v>
      </c>
    </row>
    <row r="39" spans="2:9" x14ac:dyDescent="0.3">
      <c r="B39" s="8">
        <f t="shared" si="6"/>
        <v>32</v>
      </c>
      <c r="C39" s="17">
        <v>69639.09</v>
      </c>
      <c r="D39" s="17">
        <f t="shared" si="0"/>
        <v>71031.871799999994</v>
      </c>
      <c r="E39" s="17">
        <f t="shared" si="1"/>
        <v>5919.3226500000001</v>
      </c>
      <c r="F39" s="18">
        <f t="shared" si="2"/>
        <v>35.94730354251012</v>
      </c>
      <c r="G39" s="18">
        <f t="shared" si="3"/>
        <v>17.97365177125506</v>
      </c>
      <c r="H39" s="18">
        <f t="shared" si="4"/>
        <v>7.1894607085020237</v>
      </c>
      <c r="I39" s="19">
        <f t="shared" si="5"/>
        <v>34.149938365384614</v>
      </c>
    </row>
    <row r="40" spans="2:9" x14ac:dyDescent="0.3">
      <c r="B40" s="8">
        <f t="shared" si="6"/>
        <v>33</v>
      </c>
      <c r="C40" s="17">
        <v>69706.77</v>
      </c>
      <c r="D40" s="17">
        <f t="shared" si="0"/>
        <v>71100.905400000003</v>
      </c>
      <c r="E40" s="17">
        <f t="shared" si="1"/>
        <v>5925.0754500000003</v>
      </c>
      <c r="F40" s="18">
        <f t="shared" si="2"/>
        <v>35.982239574898784</v>
      </c>
      <c r="G40" s="18">
        <f t="shared" si="3"/>
        <v>17.991119787449392</v>
      </c>
      <c r="H40" s="18">
        <f t="shared" si="4"/>
        <v>7.1964479149797569</v>
      </c>
      <c r="I40" s="19">
        <f t="shared" si="5"/>
        <v>34.183127596153845</v>
      </c>
    </row>
    <row r="41" spans="2:9" x14ac:dyDescent="0.3">
      <c r="B41" s="8">
        <f t="shared" si="6"/>
        <v>34</v>
      </c>
      <c r="C41" s="17">
        <v>69769.490000000005</v>
      </c>
      <c r="D41" s="17">
        <f t="shared" si="0"/>
        <v>71164.87980000001</v>
      </c>
      <c r="E41" s="17">
        <f t="shared" si="1"/>
        <v>5930.4066500000008</v>
      </c>
      <c r="F41" s="18">
        <f t="shared" si="2"/>
        <v>36.014615283400815</v>
      </c>
      <c r="G41" s="18">
        <f t="shared" si="3"/>
        <v>18.007307641700407</v>
      </c>
      <c r="H41" s="18">
        <f t="shared" si="4"/>
        <v>7.202923056680163</v>
      </c>
      <c r="I41" s="19">
        <f t="shared" si="5"/>
        <v>34.213884519230774</v>
      </c>
    </row>
    <row r="42" spans="2:9" x14ac:dyDescent="0.3">
      <c r="B42" s="20">
        <f t="shared" si="6"/>
        <v>35</v>
      </c>
      <c r="C42" s="21">
        <v>69827.520000000004</v>
      </c>
      <c r="D42" s="21">
        <f t="shared" si="0"/>
        <v>71224.070400000011</v>
      </c>
      <c r="E42" s="21">
        <f t="shared" si="1"/>
        <v>5935.3392000000003</v>
      </c>
      <c r="F42" s="22">
        <f t="shared" si="2"/>
        <v>36.044570040485837</v>
      </c>
      <c r="G42" s="22">
        <f t="shared" si="3"/>
        <v>18.022285020242919</v>
      </c>
      <c r="H42" s="22">
        <f t="shared" si="4"/>
        <v>7.2089140080971674</v>
      </c>
      <c r="I42" s="23">
        <f t="shared" si="5"/>
        <v>34.242341538461545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332031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30</v>
      </c>
      <c r="C1" s="59" t="s">
        <v>58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124</v>
      </c>
      <c r="L5" s="63" t="s">
        <v>39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41446.93</v>
      </c>
      <c r="D7" s="17">
        <f t="shared" ref="D7:D42" si="0">C7*$I$1</f>
        <v>42275.868600000002</v>
      </c>
      <c r="E7" s="17">
        <f t="shared" ref="E7:E42" si="1">C7/12*$I$1</f>
        <v>3522.9890500000001</v>
      </c>
      <c r="F7" s="18">
        <f t="shared" ref="F7:F42" si="2">D7/1976</f>
        <v>21.394670344129555</v>
      </c>
      <c r="G7" s="18">
        <f>F7/2</f>
        <v>10.697335172064777</v>
      </c>
      <c r="H7" s="18">
        <f>F7/5</f>
        <v>4.2789340688259108</v>
      </c>
      <c r="I7" s="19">
        <f>D7/2080</f>
        <v>20.324936826923079</v>
      </c>
    </row>
    <row r="8" spans="2:13" x14ac:dyDescent="0.3">
      <c r="B8" s="8">
        <f>B7+1</f>
        <v>1</v>
      </c>
      <c r="C8" s="17">
        <v>42642.55</v>
      </c>
      <c r="D8" s="17">
        <f t="shared" si="0"/>
        <v>43495.401000000005</v>
      </c>
      <c r="E8" s="17">
        <f t="shared" si="1"/>
        <v>3624.6167500000001</v>
      </c>
      <c r="F8" s="18">
        <f t="shared" si="2"/>
        <v>22.011842611336036</v>
      </c>
      <c r="G8" s="18">
        <f t="shared" ref="G8:G42" si="3">F8/2</f>
        <v>11.005921305668018</v>
      </c>
      <c r="H8" s="18">
        <f t="shared" ref="H8:H42" si="4">F8/5</f>
        <v>4.4023685222672073</v>
      </c>
      <c r="I8" s="19">
        <f t="shared" ref="I8:I42" si="5">D8/2080</f>
        <v>20.911250480769233</v>
      </c>
    </row>
    <row r="9" spans="2:13" x14ac:dyDescent="0.3">
      <c r="B9" s="8">
        <f t="shared" ref="B9:B42" si="6">B8+1</f>
        <v>2</v>
      </c>
      <c r="C9" s="17">
        <v>43887.96</v>
      </c>
      <c r="D9" s="17">
        <f t="shared" si="0"/>
        <v>44765.7192</v>
      </c>
      <c r="E9" s="17">
        <f t="shared" si="1"/>
        <v>3730.4766</v>
      </c>
      <c r="F9" s="18">
        <f t="shared" si="2"/>
        <v>22.654716194331982</v>
      </c>
      <c r="G9" s="18">
        <f t="shared" si="3"/>
        <v>11.327358097165991</v>
      </c>
      <c r="H9" s="18">
        <f t="shared" si="4"/>
        <v>4.5309432388663966</v>
      </c>
      <c r="I9" s="19">
        <f t="shared" si="5"/>
        <v>21.521980384615386</v>
      </c>
    </row>
    <row r="10" spans="2:13" x14ac:dyDescent="0.3">
      <c r="B10" s="8">
        <f t="shared" si="6"/>
        <v>3</v>
      </c>
      <c r="C10" s="17">
        <v>45133.31</v>
      </c>
      <c r="D10" s="17">
        <f t="shared" si="0"/>
        <v>46035.976199999997</v>
      </c>
      <c r="E10" s="17">
        <f t="shared" si="1"/>
        <v>3836.3313499999999</v>
      </c>
      <c r="F10" s="18">
        <f t="shared" si="2"/>
        <v>23.297558805668015</v>
      </c>
      <c r="G10" s="18">
        <f t="shared" si="3"/>
        <v>11.648779402834007</v>
      </c>
      <c r="H10" s="18">
        <f t="shared" si="4"/>
        <v>4.6595117611336025</v>
      </c>
      <c r="I10" s="19">
        <f t="shared" si="5"/>
        <v>22.132680865384614</v>
      </c>
    </row>
    <row r="11" spans="2:13" x14ac:dyDescent="0.3">
      <c r="B11" s="8">
        <f t="shared" si="6"/>
        <v>4</v>
      </c>
      <c r="C11" s="17">
        <v>46627.839999999997</v>
      </c>
      <c r="D11" s="17">
        <f t="shared" si="0"/>
        <v>47560.396799999995</v>
      </c>
      <c r="E11" s="17">
        <f t="shared" si="1"/>
        <v>3963.3663999999999</v>
      </c>
      <c r="F11" s="18">
        <f t="shared" si="2"/>
        <v>24.06902672064777</v>
      </c>
      <c r="G11" s="18">
        <f t="shared" si="3"/>
        <v>12.034513360323885</v>
      </c>
      <c r="H11" s="18">
        <f t="shared" si="4"/>
        <v>4.8138053441295536</v>
      </c>
      <c r="I11" s="19">
        <f t="shared" si="5"/>
        <v>22.865575384615383</v>
      </c>
    </row>
    <row r="12" spans="2:13" x14ac:dyDescent="0.3">
      <c r="B12" s="8">
        <f t="shared" si="6"/>
        <v>5</v>
      </c>
      <c r="C12" s="17">
        <v>48570.63</v>
      </c>
      <c r="D12" s="17">
        <f t="shared" si="0"/>
        <v>49542.042600000001</v>
      </c>
      <c r="E12" s="17">
        <f t="shared" si="1"/>
        <v>4128.5035499999994</v>
      </c>
      <c r="F12" s="18">
        <f t="shared" si="2"/>
        <v>25.07188390688259</v>
      </c>
      <c r="G12" s="18">
        <f t="shared" si="3"/>
        <v>12.535941953441295</v>
      </c>
      <c r="H12" s="18">
        <f t="shared" si="4"/>
        <v>5.0143767813765177</v>
      </c>
      <c r="I12" s="19">
        <f t="shared" si="5"/>
        <v>23.818289711538462</v>
      </c>
    </row>
    <row r="13" spans="2:13" x14ac:dyDescent="0.3">
      <c r="B13" s="8">
        <f t="shared" si="6"/>
        <v>6</v>
      </c>
      <c r="C13" s="17">
        <v>48570.63</v>
      </c>
      <c r="D13" s="17">
        <f t="shared" si="0"/>
        <v>49542.042600000001</v>
      </c>
      <c r="E13" s="17">
        <f t="shared" si="1"/>
        <v>4128.5035499999994</v>
      </c>
      <c r="F13" s="18">
        <f t="shared" si="2"/>
        <v>25.07188390688259</v>
      </c>
      <c r="G13" s="18">
        <f t="shared" si="3"/>
        <v>12.535941953441295</v>
      </c>
      <c r="H13" s="18">
        <f t="shared" si="4"/>
        <v>5.0143767813765177</v>
      </c>
      <c r="I13" s="19">
        <f t="shared" si="5"/>
        <v>23.818289711538462</v>
      </c>
    </row>
    <row r="14" spans="2:13" x14ac:dyDescent="0.3">
      <c r="B14" s="8">
        <f t="shared" si="6"/>
        <v>7</v>
      </c>
      <c r="C14" s="17">
        <v>50563.28</v>
      </c>
      <c r="D14" s="17">
        <f t="shared" si="0"/>
        <v>51574.545599999998</v>
      </c>
      <c r="E14" s="17">
        <f t="shared" si="1"/>
        <v>4297.8788000000004</v>
      </c>
      <c r="F14" s="18">
        <f t="shared" si="2"/>
        <v>26.100478542510121</v>
      </c>
      <c r="G14" s="18">
        <f t="shared" si="3"/>
        <v>13.050239271255061</v>
      </c>
      <c r="H14" s="18">
        <f t="shared" si="4"/>
        <v>5.2200957085020239</v>
      </c>
      <c r="I14" s="19">
        <f t="shared" si="5"/>
        <v>24.795454615384614</v>
      </c>
    </row>
    <row r="15" spans="2:13" x14ac:dyDescent="0.3">
      <c r="B15" s="8">
        <f t="shared" si="6"/>
        <v>8</v>
      </c>
      <c r="C15" s="17">
        <v>50563.28</v>
      </c>
      <c r="D15" s="17">
        <f t="shared" si="0"/>
        <v>51574.545599999998</v>
      </c>
      <c r="E15" s="17">
        <f t="shared" si="1"/>
        <v>4297.8788000000004</v>
      </c>
      <c r="F15" s="18">
        <f t="shared" si="2"/>
        <v>26.100478542510121</v>
      </c>
      <c r="G15" s="18">
        <f t="shared" si="3"/>
        <v>13.050239271255061</v>
      </c>
      <c r="H15" s="18">
        <f t="shared" si="4"/>
        <v>5.2200957085020239</v>
      </c>
      <c r="I15" s="19">
        <f t="shared" si="5"/>
        <v>24.795454615384614</v>
      </c>
    </row>
    <row r="16" spans="2:13" x14ac:dyDescent="0.3">
      <c r="B16" s="8">
        <f t="shared" si="6"/>
        <v>9</v>
      </c>
      <c r="C16" s="17">
        <v>52555.9</v>
      </c>
      <c r="D16" s="17">
        <f t="shared" si="0"/>
        <v>53607.018000000004</v>
      </c>
      <c r="E16" s="17">
        <f t="shared" si="1"/>
        <v>4467.2515000000003</v>
      </c>
      <c r="F16" s="18">
        <f t="shared" si="2"/>
        <v>27.129057692307693</v>
      </c>
      <c r="G16" s="18">
        <f t="shared" si="3"/>
        <v>13.564528846153847</v>
      </c>
      <c r="H16" s="18">
        <f t="shared" si="4"/>
        <v>5.4258115384615389</v>
      </c>
      <c r="I16" s="19">
        <f t="shared" si="5"/>
        <v>25.772604807692311</v>
      </c>
    </row>
    <row r="17" spans="2:9" x14ac:dyDescent="0.3">
      <c r="B17" s="8">
        <f t="shared" si="6"/>
        <v>10</v>
      </c>
      <c r="C17" s="17">
        <v>52555.9</v>
      </c>
      <c r="D17" s="17">
        <f t="shared" si="0"/>
        <v>53607.018000000004</v>
      </c>
      <c r="E17" s="17">
        <f t="shared" si="1"/>
        <v>4467.2515000000003</v>
      </c>
      <c r="F17" s="18">
        <f t="shared" si="2"/>
        <v>27.129057692307693</v>
      </c>
      <c r="G17" s="18">
        <f t="shared" si="3"/>
        <v>13.564528846153847</v>
      </c>
      <c r="H17" s="18">
        <f t="shared" si="4"/>
        <v>5.4258115384615389</v>
      </c>
      <c r="I17" s="19">
        <f t="shared" si="5"/>
        <v>25.772604807692311</v>
      </c>
    </row>
    <row r="18" spans="2:9" x14ac:dyDescent="0.3">
      <c r="B18" s="8">
        <f t="shared" si="6"/>
        <v>11</v>
      </c>
      <c r="C18" s="17">
        <v>55046.71</v>
      </c>
      <c r="D18" s="17">
        <f t="shared" si="0"/>
        <v>56147.644200000002</v>
      </c>
      <c r="E18" s="17">
        <f t="shared" si="1"/>
        <v>4678.9703499999996</v>
      </c>
      <c r="F18" s="18">
        <f t="shared" si="2"/>
        <v>28.414799696356276</v>
      </c>
      <c r="G18" s="18">
        <f t="shared" si="3"/>
        <v>14.207399848178138</v>
      </c>
      <c r="H18" s="18">
        <f t="shared" si="4"/>
        <v>5.6829599392712549</v>
      </c>
      <c r="I18" s="19">
        <f t="shared" si="5"/>
        <v>26.994059711538462</v>
      </c>
    </row>
    <row r="19" spans="2:9" x14ac:dyDescent="0.3">
      <c r="B19" s="8">
        <f t="shared" si="6"/>
        <v>12</v>
      </c>
      <c r="C19" s="17">
        <v>55046.71</v>
      </c>
      <c r="D19" s="17">
        <f t="shared" si="0"/>
        <v>56147.644200000002</v>
      </c>
      <c r="E19" s="17">
        <f t="shared" si="1"/>
        <v>4678.9703499999996</v>
      </c>
      <c r="F19" s="18">
        <f t="shared" si="2"/>
        <v>28.414799696356276</v>
      </c>
      <c r="G19" s="18">
        <f t="shared" si="3"/>
        <v>14.207399848178138</v>
      </c>
      <c r="H19" s="18">
        <f t="shared" si="4"/>
        <v>5.6829599392712549</v>
      </c>
      <c r="I19" s="19">
        <f t="shared" si="5"/>
        <v>26.994059711538462</v>
      </c>
    </row>
    <row r="20" spans="2:9" x14ac:dyDescent="0.3">
      <c r="B20" s="8">
        <f t="shared" si="6"/>
        <v>13</v>
      </c>
      <c r="C20" s="17">
        <v>57288.45</v>
      </c>
      <c r="D20" s="17">
        <f t="shared" si="0"/>
        <v>58434.218999999997</v>
      </c>
      <c r="E20" s="17">
        <f t="shared" si="1"/>
        <v>4869.5182499999992</v>
      </c>
      <c r="F20" s="18">
        <f t="shared" si="2"/>
        <v>29.57197317813765</v>
      </c>
      <c r="G20" s="18">
        <f t="shared" si="3"/>
        <v>14.785986589068825</v>
      </c>
      <c r="H20" s="18">
        <f t="shared" si="4"/>
        <v>5.9143946356275299</v>
      </c>
      <c r="I20" s="19">
        <f t="shared" si="5"/>
        <v>28.093374519230768</v>
      </c>
    </row>
    <row r="21" spans="2:9" x14ac:dyDescent="0.3">
      <c r="B21" s="8">
        <f t="shared" si="6"/>
        <v>14</v>
      </c>
      <c r="C21" s="17">
        <v>57288.45</v>
      </c>
      <c r="D21" s="17">
        <f t="shared" si="0"/>
        <v>58434.218999999997</v>
      </c>
      <c r="E21" s="17">
        <f t="shared" si="1"/>
        <v>4869.5182499999992</v>
      </c>
      <c r="F21" s="18">
        <f t="shared" si="2"/>
        <v>29.57197317813765</v>
      </c>
      <c r="G21" s="18">
        <f t="shared" si="3"/>
        <v>14.785986589068825</v>
      </c>
      <c r="H21" s="18">
        <f t="shared" si="4"/>
        <v>5.9143946356275299</v>
      </c>
      <c r="I21" s="19">
        <f t="shared" si="5"/>
        <v>28.093374519230768</v>
      </c>
    </row>
    <row r="22" spans="2:9" x14ac:dyDescent="0.3">
      <c r="B22" s="8">
        <f t="shared" si="6"/>
        <v>15</v>
      </c>
      <c r="C22" s="17">
        <v>59530.18</v>
      </c>
      <c r="D22" s="17">
        <f t="shared" si="0"/>
        <v>60720.783600000002</v>
      </c>
      <c r="E22" s="17">
        <f t="shared" si="1"/>
        <v>5060.0653000000002</v>
      </c>
      <c r="F22" s="18">
        <f t="shared" si="2"/>
        <v>30.729141497975711</v>
      </c>
      <c r="G22" s="18">
        <f t="shared" si="3"/>
        <v>15.364570748987855</v>
      </c>
      <c r="H22" s="18">
        <f t="shared" si="4"/>
        <v>6.1458282995951423</v>
      </c>
      <c r="I22" s="19">
        <f t="shared" si="5"/>
        <v>29.192684423076923</v>
      </c>
    </row>
    <row r="23" spans="2:9" x14ac:dyDescent="0.3">
      <c r="B23" s="8">
        <f t="shared" si="6"/>
        <v>16</v>
      </c>
      <c r="C23" s="17">
        <v>59530.18</v>
      </c>
      <c r="D23" s="17">
        <f t="shared" si="0"/>
        <v>60720.783600000002</v>
      </c>
      <c r="E23" s="17">
        <f t="shared" si="1"/>
        <v>5060.0653000000002</v>
      </c>
      <c r="F23" s="18">
        <f t="shared" si="2"/>
        <v>30.729141497975711</v>
      </c>
      <c r="G23" s="18">
        <f t="shared" si="3"/>
        <v>15.364570748987855</v>
      </c>
      <c r="H23" s="18">
        <f t="shared" si="4"/>
        <v>6.1458282995951423</v>
      </c>
      <c r="I23" s="19">
        <f t="shared" si="5"/>
        <v>29.192684423076923</v>
      </c>
    </row>
    <row r="24" spans="2:9" x14ac:dyDescent="0.3">
      <c r="B24" s="8">
        <f t="shared" si="6"/>
        <v>17</v>
      </c>
      <c r="C24" s="17">
        <v>62020.99</v>
      </c>
      <c r="D24" s="17">
        <f t="shared" si="0"/>
        <v>63261.409800000001</v>
      </c>
      <c r="E24" s="17">
        <f t="shared" si="1"/>
        <v>5271.7841500000004</v>
      </c>
      <c r="F24" s="18">
        <f t="shared" si="2"/>
        <v>32.01488350202429</v>
      </c>
      <c r="G24" s="18">
        <f t="shared" si="3"/>
        <v>16.007441751012145</v>
      </c>
      <c r="H24" s="18">
        <f t="shared" si="4"/>
        <v>6.4029767004048583</v>
      </c>
      <c r="I24" s="19">
        <f t="shared" si="5"/>
        <v>30.414139326923078</v>
      </c>
    </row>
    <row r="25" spans="2:9" x14ac:dyDescent="0.3">
      <c r="B25" s="8">
        <f t="shared" si="6"/>
        <v>18</v>
      </c>
      <c r="C25" s="17">
        <v>62020.99</v>
      </c>
      <c r="D25" s="17">
        <f t="shared" si="0"/>
        <v>63261.409800000001</v>
      </c>
      <c r="E25" s="17">
        <f t="shared" si="1"/>
        <v>5271.7841500000004</v>
      </c>
      <c r="F25" s="18">
        <f t="shared" si="2"/>
        <v>32.01488350202429</v>
      </c>
      <c r="G25" s="18">
        <f t="shared" si="3"/>
        <v>16.007441751012145</v>
      </c>
      <c r="H25" s="18">
        <f t="shared" si="4"/>
        <v>6.4029767004048583</v>
      </c>
      <c r="I25" s="19">
        <f t="shared" si="5"/>
        <v>30.414139326923078</v>
      </c>
    </row>
    <row r="26" spans="2:9" x14ac:dyDescent="0.3">
      <c r="B26" s="8">
        <f t="shared" si="6"/>
        <v>19</v>
      </c>
      <c r="C26" s="17">
        <v>62020.99</v>
      </c>
      <c r="D26" s="17">
        <f t="shared" si="0"/>
        <v>63261.409800000001</v>
      </c>
      <c r="E26" s="17">
        <f t="shared" si="1"/>
        <v>5271.7841500000004</v>
      </c>
      <c r="F26" s="18">
        <f t="shared" si="2"/>
        <v>32.01488350202429</v>
      </c>
      <c r="G26" s="18">
        <f t="shared" si="3"/>
        <v>16.007441751012145</v>
      </c>
      <c r="H26" s="18">
        <f t="shared" si="4"/>
        <v>6.4029767004048583</v>
      </c>
      <c r="I26" s="19">
        <f t="shared" si="5"/>
        <v>30.414139326923078</v>
      </c>
    </row>
    <row r="27" spans="2:9" x14ac:dyDescent="0.3">
      <c r="B27" s="8">
        <f t="shared" si="6"/>
        <v>20</v>
      </c>
      <c r="C27" s="17">
        <v>64262.69</v>
      </c>
      <c r="D27" s="17">
        <f t="shared" si="0"/>
        <v>65547.943800000008</v>
      </c>
      <c r="E27" s="17">
        <f t="shared" si="1"/>
        <v>5462.3286500000004</v>
      </c>
      <c r="F27" s="18">
        <f t="shared" si="2"/>
        <v>33.172036336032392</v>
      </c>
      <c r="G27" s="18">
        <f t="shared" si="3"/>
        <v>16.586018168016196</v>
      </c>
      <c r="H27" s="18">
        <f t="shared" si="4"/>
        <v>6.6344072672064787</v>
      </c>
      <c r="I27" s="19">
        <f t="shared" si="5"/>
        <v>31.513434519230774</v>
      </c>
    </row>
    <row r="28" spans="2:9" x14ac:dyDescent="0.3">
      <c r="B28" s="8">
        <f t="shared" si="6"/>
        <v>21</v>
      </c>
      <c r="C28" s="17">
        <v>64262.69</v>
      </c>
      <c r="D28" s="17">
        <f t="shared" si="0"/>
        <v>65547.943800000008</v>
      </c>
      <c r="E28" s="17">
        <f t="shared" si="1"/>
        <v>5462.3286500000004</v>
      </c>
      <c r="F28" s="18">
        <f t="shared" si="2"/>
        <v>33.172036336032392</v>
      </c>
      <c r="G28" s="18">
        <f t="shared" si="3"/>
        <v>16.586018168016196</v>
      </c>
      <c r="H28" s="18">
        <f t="shared" si="4"/>
        <v>6.6344072672064787</v>
      </c>
      <c r="I28" s="19">
        <f t="shared" si="5"/>
        <v>31.513434519230774</v>
      </c>
    </row>
    <row r="29" spans="2:9" x14ac:dyDescent="0.3">
      <c r="B29" s="8">
        <f t="shared" si="6"/>
        <v>22</v>
      </c>
      <c r="C29" s="17">
        <v>66753.5</v>
      </c>
      <c r="D29" s="17">
        <f t="shared" si="0"/>
        <v>68088.570000000007</v>
      </c>
      <c r="E29" s="17">
        <f t="shared" si="1"/>
        <v>5674.0475000000006</v>
      </c>
      <c r="F29" s="18">
        <f t="shared" si="2"/>
        <v>34.457778340080978</v>
      </c>
      <c r="G29" s="18">
        <f t="shared" si="3"/>
        <v>17.228889170040489</v>
      </c>
      <c r="H29" s="18">
        <f t="shared" si="4"/>
        <v>6.8915556680161956</v>
      </c>
      <c r="I29" s="19">
        <f t="shared" si="5"/>
        <v>32.734889423076929</v>
      </c>
    </row>
    <row r="30" spans="2:9" x14ac:dyDescent="0.3">
      <c r="B30" s="8">
        <f t="shared" si="6"/>
        <v>23</v>
      </c>
      <c r="C30" s="17">
        <v>69244.289999999994</v>
      </c>
      <c r="D30" s="17">
        <f t="shared" si="0"/>
        <v>70629.175799999997</v>
      </c>
      <c r="E30" s="17">
        <f t="shared" si="1"/>
        <v>5885.7646499999992</v>
      </c>
      <c r="F30" s="18">
        <f t="shared" si="2"/>
        <v>35.743510020242915</v>
      </c>
      <c r="G30" s="18">
        <f t="shared" si="3"/>
        <v>17.871755010121458</v>
      </c>
      <c r="H30" s="18">
        <f t="shared" si="4"/>
        <v>7.1487020040485829</v>
      </c>
      <c r="I30" s="19">
        <f t="shared" si="5"/>
        <v>33.956334519230765</v>
      </c>
    </row>
    <row r="31" spans="2:9" x14ac:dyDescent="0.3">
      <c r="B31" s="8">
        <f t="shared" si="6"/>
        <v>24</v>
      </c>
      <c r="C31" s="17">
        <v>71236.92</v>
      </c>
      <c r="D31" s="17">
        <f t="shared" si="0"/>
        <v>72661.6584</v>
      </c>
      <c r="E31" s="17">
        <f t="shared" si="1"/>
        <v>6055.1382000000003</v>
      </c>
      <c r="F31" s="18">
        <f t="shared" si="2"/>
        <v>36.772094331983809</v>
      </c>
      <c r="G31" s="18">
        <f t="shared" si="3"/>
        <v>18.386047165991904</v>
      </c>
      <c r="H31" s="18">
        <f t="shared" si="4"/>
        <v>7.3544188663967613</v>
      </c>
      <c r="I31" s="19">
        <f t="shared" si="5"/>
        <v>34.933489615384616</v>
      </c>
    </row>
    <row r="32" spans="2:9" x14ac:dyDescent="0.3">
      <c r="B32" s="8">
        <f t="shared" si="6"/>
        <v>25</v>
      </c>
      <c r="C32" s="17">
        <v>71366.17</v>
      </c>
      <c r="D32" s="17">
        <f t="shared" si="0"/>
        <v>72793.493400000007</v>
      </c>
      <c r="E32" s="17">
        <f t="shared" si="1"/>
        <v>6066.1244499999993</v>
      </c>
      <c r="F32" s="18">
        <f t="shared" si="2"/>
        <v>36.838812449392719</v>
      </c>
      <c r="G32" s="18">
        <f t="shared" si="3"/>
        <v>18.41940622469636</v>
      </c>
      <c r="H32" s="18">
        <f t="shared" si="4"/>
        <v>7.3677624898785439</v>
      </c>
      <c r="I32" s="19">
        <f t="shared" si="5"/>
        <v>34.996871826923083</v>
      </c>
    </row>
    <row r="33" spans="2:9" x14ac:dyDescent="0.3">
      <c r="B33" s="8">
        <f t="shared" si="6"/>
        <v>26</v>
      </c>
      <c r="C33" s="17">
        <v>71485.929999999993</v>
      </c>
      <c r="D33" s="17">
        <f t="shared" si="0"/>
        <v>72915.6486</v>
      </c>
      <c r="E33" s="17">
        <f t="shared" si="1"/>
        <v>6076.3040499999988</v>
      </c>
      <c r="F33" s="18">
        <f t="shared" si="2"/>
        <v>36.900631882591092</v>
      </c>
      <c r="G33" s="18">
        <f t="shared" si="3"/>
        <v>18.450315941295546</v>
      </c>
      <c r="H33" s="18">
        <f t="shared" si="4"/>
        <v>7.3801263765182181</v>
      </c>
      <c r="I33" s="19">
        <f t="shared" si="5"/>
        <v>35.055600288461541</v>
      </c>
    </row>
    <row r="34" spans="2:9" x14ac:dyDescent="0.3">
      <c r="B34" s="8">
        <f t="shared" si="6"/>
        <v>27</v>
      </c>
      <c r="C34" s="17">
        <v>71596.88</v>
      </c>
      <c r="D34" s="17">
        <f t="shared" si="0"/>
        <v>73028.817600000009</v>
      </c>
      <c r="E34" s="17">
        <f t="shared" si="1"/>
        <v>6085.7348000000002</v>
      </c>
      <c r="F34" s="18">
        <f t="shared" si="2"/>
        <v>36.957903643724698</v>
      </c>
      <c r="G34" s="18">
        <f t="shared" si="3"/>
        <v>18.478951821862349</v>
      </c>
      <c r="H34" s="18">
        <f t="shared" si="4"/>
        <v>7.3915807287449393</v>
      </c>
      <c r="I34" s="19">
        <f t="shared" si="5"/>
        <v>35.110008461538463</v>
      </c>
    </row>
    <row r="35" spans="2:9" x14ac:dyDescent="0.3">
      <c r="B35" s="8">
        <f t="shared" si="6"/>
        <v>28</v>
      </c>
      <c r="C35" s="17">
        <v>71699.67</v>
      </c>
      <c r="D35" s="17">
        <f t="shared" si="0"/>
        <v>73133.663400000005</v>
      </c>
      <c r="E35" s="17">
        <f t="shared" si="1"/>
        <v>6094.4719500000001</v>
      </c>
      <c r="F35" s="18">
        <f t="shared" si="2"/>
        <v>37.010963259109317</v>
      </c>
      <c r="G35" s="18">
        <f t="shared" si="3"/>
        <v>18.505481629554659</v>
      </c>
      <c r="H35" s="18">
        <f t="shared" si="4"/>
        <v>7.4021926518218635</v>
      </c>
      <c r="I35" s="19">
        <f t="shared" si="5"/>
        <v>35.160415096153848</v>
      </c>
    </row>
    <row r="36" spans="2:9" x14ac:dyDescent="0.3">
      <c r="B36" s="8">
        <f t="shared" si="6"/>
        <v>29</v>
      </c>
      <c r="C36" s="17">
        <v>71794.850000000006</v>
      </c>
      <c r="D36" s="17">
        <f t="shared" si="0"/>
        <v>73230.747000000003</v>
      </c>
      <c r="E36" s="17">
        <f t="shared" si="1"/>
        <v>6102.5622500000009</v>
      </c>
      <c r="F36" s="18">
        <f t="shared" si="2"/>
        <v>37.060094635627529</v>
      </c>
      <c r="G36" s="18">
        <f t="shared" si="3"/>
        <v>18.530047317813764</v>
      </c>
      <c r="H36" s="18">
        <f t="shared" si="4"/>
        <v>7.4120189271255059</v>
      </c>
      <c r="I36" s="19">
        <f t="shared" si="5"/>
        <v>35.207089903846153</v>
      </c>
    </row>
    <row r="37" spans="2:9" x14ac:dyDescent="0.3">
      <c r="B37" s="8">
        <f t="shared" si="6"/>
        <v>30</v>
      </c>
      <c r="C37" s="17">
        <v>71883.09</v>
      </c>
      <c r="D37" s="17">
        <f t="shared" si="0"/>
        <v>73320.751799999998</v>
      </c>
      <c r="E37" s="17">
        <f t="shared" si="1"/>
        <v>6110.0626499999998</v>
      </c>
      <c r="F37" s="18">
        <f t="shared" si="2"/>
        <v>37.105643623481782</v>
      </c>
      <c r="G37" s="18">
        <f t="shared" si="3"/>
        <v>18.552821811740891</v>
      </c>
      <c r="H37" s="18">
        <f t="shared" si="4"/>
        <v>7.4211287246963566</v>
      </c>
      <c r="I37" s="19">
        <f t="shared" si="5"/>
        <v>35.250361442307693</v>
      </c>
    </row>
    <row r="38" spans="2:9" x14ac:dyDescent="0.3">
      <c r="B38" s="8">
        <f t="shared" si="6"/>
        <v>31</v>
      </c>
      <c r="C38" s="17">
        <v>71964.759999999995</v>
      </c>
      <c r="D38" s="17">
        <f t="shared" si="0"/>
        <v>73404.055200000003</v>
      </c>
      <c r="E38" s="17">
        <f t="shared" si="1"/>
        <v>6117.0045999999993</v>
      </c>
      <c r="F38" s="18">
        <f t="shared" si="2"/>
        <v>37.147801214574898</v>
      </c>
      <c r="G38" s="18">
        <f t="shared" si="3"/>
        <v>18.573900607287449</v>
      </c>
      <c r="H38" s="18">
        <f t="shared" si="4"/>
        <v>7.4295602429149792</v>
      </c>
      <c r="I38" s="19">
        <f t="shared" si="5"/>
        <v>35.290411153846158</v>
      </c>
    </row>
    <row r="39" spans="2:9" x14ac:dyDescent="0.3">
      <c r="B39" s="8">
        <f t="shared" si="6"/>
        <v>32</v>
      </c>
      <c r="C39" s="17">
        <v>72040.41</v>
      </c>
      <c r="D39" s="17">
        <f t="shared" si="0"/>
        <v>73481.218200000003</v>
      </c>
      <c r="E39" s="17">
        <f t="shared" si="1"/>
        <v>6123.4348500000006</v>
      </c>
      <c r="F39" s="18">
        <f t="shared" si="2"/>
        <v>37.186851315789475</v>
      </c>
      <c r="G39" s="18">
        <f t="shared" si="3"/>
        <v>18.593425657894738</v>
      </c>
      <c r="H39" s="18">
        <f t="shared" si="4"/>
        <v>7.4373702631578951</v>
      </c>
      <c r="I39" s="19">
        <f t="shared" si="5"/>
        <v>35.32750875</v>
      </c>
    </row>
    <row r="40" spans="2:9" x14ac:dyDescent="0.3">
      <c r="B40" s="8">
        <f t="shared" si="6"/>
        <v>33</v>
      </c>
      <c r="C40" s="17">
        <v>72110.429999999993</v>
      </c>
      <c r="D40" s="17">
        <f t="shared" si="0"/>
        <v>73552.638599999991</v>
      </c>
      <c r="E40" s="17">
        <f t="shared" si="1"/>
        <v>6129.3865499999993</v>
      </c>
      <c r="F40" s="18">
        <f t="shared" si="2"/>
        <v>37.222995242914976</v>
      </c>
      <c r="G40" s="18">
        <f t="shared" si="3"/>
        <v>18.611497621457488</v>
      </c>
      <c r="H40" s="18">
        <f t="shared" si="4"/>
        <v>7.4445990485829956</v>
      </c>
      <c r="I40" s="19">
        <f t="shared" si="5"/>
        <v>35.361845480769226</v>
      </c>
    </row>
    <row r="41" spans="2:9" x14ac:dyDescent="0.3">
      <c r="B41" s="8">
        <f t="shared" si="6"/>
        <v>34</v>
      </c>
      <c r="C41" s="17">
        <v>72175.31</v>
      </c>
      <c r="D41" s="17">
        <f t="shared" si="0"/>
        <v>73618.816200000001</v>
      </c>
      <c r="E41" s="17">
        <f t="shared" si="1"/>
        <v>6134.9013499999992</v>
      </c>
      <c r="F41" s="18">
        <f t="shared" si="2"/>
        <v>37.25648593117409</v>
      </c>
      <c r="G41" s="18">
        <f t="shared" si="3"/>
        <v>18.628242965587045</v>
      </c>
      <c r="H41" s="18">
        <f t="shared" si="4"/>
        <v>7.4512971862348181</v>
      </c>
      <c r="I41" s="19">
        <f t="shared" si="5"/>
        <v>35.393661634615384</v>
      </c>
    </row>
    <row r="42" spans="2:9" x14ac:dyDescent="0.3">
      <c r="B42" s="20">
        <f t="shared" si="6"/>
        <v>35</v>
      </c>
      <c r="C42" s="21">
        <v>72235.33</v>
      </c>
      <c r="D42" s="21">
        <f t="shared" si="0"/>
        <v>73680.036600000007</v>
      </c>
      <c r="E42" s="21">
        <f t="shared" si="1"/>
        <v>6140.0030500000003</v>
      </c>
      <c r="F42" s="22">
        <f t="shared" si="2"/>
        <v>37.287467914979757</v>
      </c>
      <c r="G42" s="22">
        <f t="shared" si="3"/>
        <v>18.643733957489879</v>
      </c>
      <c r="H42" s="22">
        <f t="shared" si="4"/>
        <v>7.4574935829959514</v>
      </c>
      <c r="I42" s="23">
        <f t="shared" si="5"/>
        <v>35.423094519230773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8" width="12.33203125" style="2" customWidth="1"/>
    <col min="9" max="9" width="9.21875" style="2" customWidth="1"/>
    <col min="10" max="10" width="8.88671875" style="2"/>
    <col min="11" max="11" width="7.6640625" style="2" bestFit="1" customWidth="1"/>
    <col min="12" max="12" width="34.77734375" style="2" bestFit="1" customWidth="1"/>
    <col min="13" max="13" width="17.6640625" style="2" bestFit="1" customWidth="1"/>
    <col min="14" max="16384" width="8.88671875" style="2"/>
  </cols>
  <sheetData>
    <row r="1" spans="2:13" ht="21" x14ac:dyDescent="0.4">
      <c r="B1" s="59" t="s">
        <v>6</v>
      </c>
      <c r="C1" s="59" t="s">
        <v>44</v>
      </c>
      <c r="H1" s="60" t="s">
        <v>158</v>
      </c>
      <c r="I1" s="61">
        <f>Inhoud!C6</f>
        <v>1.02</v>
      </c>
      <c r="M1" s="41"/>
    </row>
    <row r="2" spans="2:13" x14ac:dyDescent="0.3">
      <c r="B2" s="4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210</v>
      </c>
      <c r="L5" s="63" t="s">
        <v>7</v>
      </c>
      <c r="M5" s="40"/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211</v>
      </c>
      <c r="L6" s="63" t="s">
        <v>132</v>
      </c>
      <c r="M6" s="40"/>
    </row>
    <row r="7" spans="2:13" x14ac:dyDescent="0.3">
      <c r="B7" s="42">
        <v>0</v>
      </c>
      <c r="C7" s="17">
        <v>22591.66</v>
      </c>
      <c r="D7" s="17">
        <f t="shared" ref="D7:D42" si="0">C7*$I$1</f>
        <v>23043.493200000001</v>
      </c>
      <c r="E7" s="17">
        <f t="shared" ref="E7:E42" si="1">C7/12*$I$1</f>
        <v>1920.2910999999999</v>
      </c>
      <c r="F7" s="18">
        <f t="shared" ref="F7:F42" si="2">D7/1976</f>
        <v>11.661686842105263</v>
      </c>
      <c r="G7" s="18">
        <f>F7/2</f>
        <v>5.8308434210526316</v>
      </c>
      <c r="H7" s="18">
        <f>F7/5</f>
        <v>2.3323373684210527</v>
      </c>
      <c r="I7" s="19">
        <f>D7/2080</f>
        <v>11.078602500000001</v>
      </c>
    </row>
    <row r="8" spans="2:13" x14ac:dyDescent="0.3">
      <c r="B8" s="42">
        <f>B7+1</f>
        <v>1</v>
      </c>
      <c r="C8" s="17">
        <v>22873.33</v>
      </c>
      <c r="D8" s="17">
        <f t="shared" si="0"/>
        <v>23330.796600000001</v>
      </c>
      <c r="E8" s="17">
        <f t="shared" si="1"/>
        <v>1944.23305</v>
      </c>
      <c r="F8" s="18">
        <f t="shared" si="2"/>
        <v>11.807083299595142</v>
      </c>
      <c r="G8" s="18">
        <f t="shared" ref="G8:G42" si="3">F8/2</f>
        <v>5.903541649797571</v>
      </c>
      <c r="H8" s="18">
        <f t="shared" ref="H8:H42" si="4">F8/5</f>
        <v>2.3614166599190285</v>
      </c>
      <c r="I8" s="19">
        <f t="shared" ref="I8:I42" si="5">D8/2080</f>
        <v>11.216729134615385</v>
      </c>
      <c r="K8" s="79">
        <v>220</v>
      </c>
      <c r="L8" s="80" t="s">
        <v>165</v>
      </c>
      <c r="M8" s="104" t="s">
        <v>203</v>
      </c>
    </row>
    <row r="9" spans="2:13" x14ac:dyDescent="0.3">
      <c r="B9" s="42">
        <f t="shared" ref="B9:B42" si="6">B8+1</f>
        <v>2</v>
      </c>
      <c r="C9" s="17">
        <v>23154.51</v>
      </c>
      <c r="D9" s="17">
        <f t="shared" si="0"/>
        <v>23617.600199999997</v>
      </c>
      <c r="E9" s="17">
        <f t="shared" si="1"/>
        <v>1968.1333499999998</v>
      </c>
      <c r="F9" s="18">
        <f t="shared" si="2"/>
        <v>11.952226821862347</v>
      </c>
      <c r="G9" s="18">
        <f t="shared" si="3"/>
        <v>5.9761134109311733</v>
      </c>
      <c r="H9" s="18">
        <f t="shared" si="4"/>
        <v>2.3904453643724692</v>
      </c>
      <c r="I9" s="19">
        <f t="shared" si="5"/>
        <v>11.35461548076923</v>
      </c>
      <c r="K9" s="79">
        <v>230</v>
      </c>
      <c r="L9" s="80" t="s">
        <v>166</v>
      </c>
      <c r="M9" s="91"/>
    </row>
    <row r="10" spans="2:13" x14ac:dyDescent="0.3">
      <c r="B10" s="8">
        <f t="shared" si="6"/>
        <v>3</v>
      </c>
      <c r="C10" s="17">
        <v>23436.17</v>
      </c>
      <c r="D10" s="17">
        <f t="shared" si="0"/>
        <v>23904.893399999997</v>
      </c>
      <c r="E10" s="17">
        <f t="shared" si="1"/>
        <v>1992.0744500000001</v>
      </c>
      <c r="F10" s="18">
        <f t="shared" si="2"/>
        <v>12.097618117408905</v>
      </c>
      <c r="G10" s="18">
        <f t="shared" si="3"/>
        <v>6.0488090587044523</v>
      </c>
      <c r="H10" s="18">
        <f t="shared" si="4"/>
        <v>2.4195236234817807</v>
      </c>
      <c r="I10" s="19">
        <f t="shared" si="5"/>
        <v>11.49273721153846</v>
      </c>
      <c r="K10" s="79">
        <v>231</v>
      </c>
      <c r="L10" s="80" t="s">
        <v>131</v>
      </c>
      <c r="M10" s="104" t="s">
        <v>203</v>
      </c>
    </row>
    <row r="11" spans="2:13" x14ac:dyDescent="0.3">
      <c r="B11" s="8">
        <f t="shared" si="6"/>
        <v>4</v>
      </c>
      <c r="C11" s="17">
        <v>23767.23</v>
      </c>
      <c r="D11" s="17">
        <f t="shared" si="0"/>
        <v>24242.5746</v>
      </c>
      <c r="E11" s="17">
        <f t="shared" si="1"/>
        <v>2020.2145499999999</v>
      </c>
      <c r="F11" s="18">
        <f t="shared" si="2"/>
        <v>12.268509412955465</v>
      </c>
      <c r="G11" s="18">
        <f t="shared" si="3"/>
        <v>6.1342547064777326</v>
      </c>
      <c r="H11" s="18">
        <f t="shared" si="4"/>
        <v>2.4537018825910932</v>
      </c>
      <c r="I11" s="19">
        <f t="shared" si="5"/>
        <v>11.655083942307693</v>
      </c>
    </row>
    <row r="12" spans="2:13" x14ac:dyDescent="0.3">
      <c r="B12" s="8">
        <f t="shared" si="6"/>
        <v>5</v>
      </c>
      <c r="C12" s="17">
        <v>24011.59</v>
      </c>
      <c r="D12" s="17">
        <f t="shared" si="0"/>
        <v>24491.821800000002</v>
      </c>
      <c r="E12" s="17">
        <f t="shared" si="1"/>
        <v>2040.9851500000002</v>
      </c>
      <c r="F12" s="18">
        <f t="shared" si="2"/>
        <v>12.394646659919029</v>
      </c>
      <c r="G12" s="18">
        <f t="shared" si="3"/>
        <v>6.1973233299595147</v>
      </c>
      <c r="H12" s="18">
        <f t="shared" si="4"/>
        <v>2.4789293319838057</v>
      </c>
      <c r="I12" s="19">
        <f t="shared" si="5"/>
        <v>11.774914326923078</v>
      </c>
    </row>
    <row r="13" spans="2:13" x14ac:dyDescent="0.3">
      <c r="B13" s="8">
        <f t="shared" si="6"/>
        <v>6</v>
      </c>
      <c r="C13" s="17">
        <v>24895.68</v>
      </c>
      <c r="D13" s="17">
        <f t="shared" si="0"/>
        <v>25393.5936</v>
      </c>
      <c r="E13" s="17">
        <f t="shared" si="1"/>
        <v>2116.1327999999999</v>
      </c>
      <c r="F13" s="18">
        <f t="shared" si="2"/>
        <v>12.851008906882591</v>
      </c>
      <c r="G13" s="18">
        <f t="shared" si="3"/>
        <v>6.4255044534412953</v>
      </c>
      <c r="H13" s="18">
        <f t="shared" si="4"/>
        <v>2.5702017813765181</v>
      </c>
      <c r="I13" s="19">
        <f t="shared" si="5"/>
        <v>12.208458461538461</v>
      </c>
    </row>
    <row r="14" spans="2:13" x14ac:dyDescent="0.3">
      <c r="B14" s="8">
        <f t="shared" si="6"/>
        <v>7</v>
      </c>
      <c r="C14" s="17">
        <v>25059.42</v>
      </c>
      <c r="D14" s="17">
        <f t="shared" si="0"/>
        <v>25560.608399999997</v>
      </c>
      <c r="E14" s="17">
        <f t="shared" si="1"/>
        <v>2130.0506999999998</v>
      </c>
      <c r="F14" s="18">
        <f t="shared" si="2"/>
        <v>12.935530566801619</v>
      </c>
      <c r="G14" s="18">
        <f t="shared" si="3"/>
        <v>6.4677652834008095</v>
      </c>
      <c r="H14" s="18">
        <f t="shared" si="4"/>
        <v>2.5871061133603237</v>
      </c>
      <c r="I14" s="19">
        <f t="shared" si="5"/>
        <v>12.288754038461537</v>
      </c>
    </row>
    <row r="15" spans="2:13" x14ac:dyDescent="0.3">
      <c r="B15" s="8">
        <f t="shared" si="6"/>
        <v>8</v>
      </c>
      <c r="C15" s="17">
        <v>26024.18</v>
      </c>
      <c r="D15" s="17">
        <f t="shared" si="0"/>
        <v>26544.6636</v>
      </c>
      <c r="E15" s="17">
        <f t="shared" si="1"/>
        <v>2212.0553000000004</v>
      </c>
      <c r="F15" s="18">
        <f t="shared" si="2"/>
        <v>13.433534210526316</v>
      </c>
      <c r="G15" s="18">
        <f t="shared" si="3"/>
        <v>6.7167671052631581</v>
      </c>
      <c r="H15" s="18">
        <f t="shared" si="4"/>
        <v>2.6867068421052633</v>
      </c>
      <c r="I15" s="19">
        <f t="shared" si="5"/>
        <v>12.7618575</v>
      </c>
    </row>
    <row r="16" spans="2:13" x14ac:dyDescent="0.3">
      <c r="B16" s="8">
        <f t="shared" si="6"/>
        <v>9</v>
      </c>
      <c r="C16" s="17">
        <v>26107.24</v>
      </c>
      <c r="D16" s="17">
        <f t="shared" si="0"/>
        <v>26629.384800000003</v>
      </c>
      <c r="E16" s="17">
        <f t="shared" si="1"/>
        <v>2219.1154000000001</v>
      </c>
      <c r="F16" s="18">
        <f t="shared" si="2"/>
        <v>13.476409311740893</v>
      </c>
      <c r="G16" s="18">
        <f t="shared" si="3"/>
        <v>6.7382046558704465</v>
      </c>
      <c r="H16" s="18">
        <f t="shared" si="4"/>
        <v>2.6952818623481787</v>
      </c>
      <c r="I16" s="19">
        <f t="shared" si="5"/>
        <v>12.802588846153848</v>
      </c>
    </row>
    <row r="17" spans="2:9" x14ac:dyDescent="0.3">
      <c r="B17" s="8">
        <f t="shared" si="6"/>
        <v>10</v>
      </c>
      <c r="C17" s="17">
        <v>27152.69</v>
      </c>
      <c r="D17" s="17">
        <f t="shared" si="0"/>
        <v>27695.7438</v>
      </c>
      <c r="E17" s="17">
        <f t="shared" si="1"/>
        <v>2307.9786499999996</v>
      </c>
      <c r="F17" s="18">
        <f t="shared" si="2"/>
        <v>14.016064676113361</v>
      </c>
      <c r="G17" s="18">
        <f t="shared" si="3"/>
        <v>7.0080323380566805</v>
      </c>
      <c r="H17" s="18">
        <f t="shared" si="4"/>
        <v>2.803212935222672</v>
      </c>
      <c r="I17" s="19">
        <f t="shared" si="5"/>
        <v>13.315261442307692</v>
      </c>
    </row>
    <row r="18" spans="2:9" x14ac:dyDescent="0.3">
      <c r="B18" s="8">
        <f t="shared" si="6"/>
        <v>11</v>
      </c>
      <c r="C18" s="17">
        <v>27155.59</v>
      </c>
      <c r="D18" s="17">
        <f t="shared" si="0"/>
        <v>27698.701799999999</v>
      </c>
      <c r="E18" s="17">
        <f t="shared" si="1"/>
        <v>2308.2251499999998</v>
      </c>
      <c r="F18" s="18">
        <f t="shared" si="2"/>
        <v>14.017561639676114</v>
      </c>
      <c r="G18" s="18">
        <f t="shared" si="3"/>
        <v>7.0087808198380568</v>
      </c>
      <c r="H18" s="18">
        <f t="shared" si="4"/>
        <v>2.8035123279352225</v>
      </c>
      <c r="I18" s="19">
        <f t="shared" si="5"/>
        <v>13.316683557692308</v>
      </c>
    </row>
    <row r="19" spans="2:9" x14ac:dyDescent="0.3">
      <c r="B19" s="8">
        <f t="shared" si="6"/>
        <v>12</v>
      </c>
      <c r="C19" s="17">
        <v>28281.18</v>
      </c>
      <c r="D19" s="17">
        <f t="shared" si="0"/>
        <v>28846.803599999999</v>
      </c>
      <c r="E19" s="17">
        <f t="shared" si="1"/>
        <v>2403.9002999999998</v>
      </c>
      <c r="F19" s="18">
        <f t="shared" si="2"/>
        <v>14.598584817813764</v>
      </c>
      <c r="G19" s="18">
        <f t="shared" si="3"/>
        <v>7.299292408906882</v>
      </c>
      <c r="H19" s="18">
        <f t="shared" si="4"/>
        <v>2.9197169635627529</v>
      </c>
      <c r="I19" s="19">
        <f t="shared" si="5"/>
        <v>13.868655576923077</v>
      </c>
    </row>
    <row r="20" spans="2:9" x14ac:dyDescent="0.3">
      <c r="B20" s="8">
        <f t="shared" si="6"/>
        <v>13</v>
      </c>
      <c r="C20" s="17">
        <v>28281.18</v>
      </c>
      <c r="D20" s="17">
        <f t="shared" si="0"/>
        <v>28846.803599999999</v>
      </c>
      <c r="E20" s="17">
        <f t="shared" si="1"/>
        <v>2403.9002999999998</v>
      </c>
      <c r="F20" s="18">
        <f t="shared" si="2"/>
        <v>14.598584817813764</v>
      </c>
      <c r="G20" s="18">
        <f t="shared" si="3"/>
        <v>7.299292408906882</v>
      </c>
      <c r="H20" s="18">
        <f t="shared" si="4"/>
        <v>2.9197169635627529</v>
      </c>
      <c r="I20" s="19">
        <f t="shared" si="5"/>
        <v>13.868655576923077</v>
      </c>
    </row>
    <row r="21" spans="2:9" x14ac:dyDescent="0.3">
      <c r="B21" s="8">
        <f t="shared" si="6"/>
        <v>14</v>
      </c>
      <c r="C21" s="17">
        <v>29409.69</v>
      </c>
      <c r="D21" s="17">
        <f t="shared" si="0"/>
        <v>29997.8838</v>
      </c>
      <c r="E21" s="17">
        <f t="shared" si="1"/>
        <v>2499.8236499999998</v>
      </c>
      <c r="F21" s="18">
        <f t="shared" si="2"/>
        <v>15.181115283400809</v>
      </c>
      <c r="G21" s="18">
        <f t="shared" si="3"/>
        <v>7.5905576417004044</v>
      </c>
      <c r="H21" s="18">
        <f t="shared" si="4"/>
        <v>3.0362230566801616</v>
      </c>
      <c r="I21" s="19">
        <f t="shared" si="5"/>
        <v>14.422059519230769</v>
      </c>
    </row>
    <row r="22" spans="2:9" x14ac:dyDescent="0.3">
      <c r="B22" s="8">
        <f t="shared" si="6"/>
        <v>15</v>
      </c>
      <c r="C22" s="17">
        <v>29409.69</v>
      </c>
      <c r="D22" s="17">
        <f t="shared" si="0"/>
        <v>29997.8838</v>
      </c>
      <c r="E22" s="17">
        <f t="shared" si="1"/>
        <v>2499.8236499999998</v>
      </c>
      <c r="F22" s="18">
        <f t="shared" si="2"/>
        <v>15.181115283400809</v>
      </c>
      <c r="G22" s="18">
        <f t="shared" si="3"/>
        <v>7.5905576417004044</v>
      </c>
      <c r="H22" s="18">
        <f t="shared" si="4"/>
        <v>3.0362230566801616</v>
      </c>
      <c r="I22" s="19">
        <f t="shared" si="5"/>
        <v>14.422059519230769</v>
      </c>
    </row>
    <row r="23" spans="2:9" x14ac:dyDescent="0.3">
      <c r="B23" s="8">
        <f t="shared" si="6"/>
        <v>16</v>
      </c>
      <c r="C23" s="17">
        <v>29888.080000000002</v>
      </c>
      <c r="D23" s="17">
        <f t="shared" si="0"/>
        <v>30485.841600000003</v>
      </c>
      <c r="E23" s="17">
        <f t="shared" si="1"/>
        <v>2540.4868000000001</v>
      </c>
      <c r="F23" s="18">
        <f t="shared" si="2"/>
        <v>15.428057489878544</v>
      </c>
      <c r="G23" s="18">
        <f t="shared" si="3"/>
        <v>7.7140287449392719</v>
      </c>
      <c r="H23" s="18">
        <f t="shared" si="4"/>
        <v>3.0856114979757088</v>
      </c>
      <c r="I23" s="19">
        <f t="shared" si="5"/>
        <v>14.656654615384618</v>
      </c>
    </row>
    <row r="24" spans="2:9" x14ac:dyDescent="0.3">
      <c r="B24" s="8">
        <f t="shared" si="6"/>
        <v>17</v>
      </c>
      <c r="C24" s="17">
        <v>29888.080000000002</v>
      </c>
      <c r="D24" s="17">
        <f t="shared" si="0"/>
        <v>30485.841600000003</v>
      </c>
      <c r="E24" s="17">
        <f t="shared" si="1"/>
        <v>2540.4868000000001</v>
      </c>
      <c r="F24" s="18">
        <f t="shared" si="2"/>
        <v>15.428057489878544</v>
      </c>
      <c r="G24" s="18">
        <f t="shared" si="3"/>
        <v>7.7140287449392719</v>
      </c>
      <c r="H24" s="18">
        <f t="shared" si="4"/>
        <v>3.0856114979757088</v>
      </c>
      <c r="I24" s="19">
        <f t="shared" si="5"/>
        <v>14.656654615384618</v>
      </c>
    </row>
    <row r="25" spans="2:9" x14ac:dyDescent="0.3">
      <c r="B25" s="8">
        <f t="shared" si="6"/>
        <v>18</v>
      </c>
      <c r="C25" s="17">
        <v>31016.58</v>
      </c>
      <c r="D25" s="17">
        <f t="shared" si="0"/>
        <v>31636.911600000003</v>
      </c>
      <c r="E25" s="17">
        <f t="shared" si="1"/>
        <v>2636.4093000000003</v>
      </c>
      <c r="F25" s="18">
        <f t="shared" si="2"/>
        <v>16.010582793522268</v>
      </c>
      <c r="G25" s="18">
        <f t="shared" si="3"/>
        <v>8.0052913967611339</v>
      </c>
      <c r="H25" s="18">
        <f t="shared" si="4"/>
        <v>3.2021165587044536</v>
      </c>
      <c r="I25" s="19">
        <f t="shared" si="5"/>
        <v>15.210053653846156</v>
      </c>
    </row>
    <row r="26" spans="2:9" x14ac:dyDescent="0.3">
      <c r="B26" s="8">
        <f t="shared" si="6"/>
        <v>19</v>
      </c>
      <c r="C26" s="17">
        <v>31016.58</v>
      </c>
      <c r="D26" s="17">
        <f t="shared" si="0"/>
        <v>31636.911600000003</v>
      </c>
      <c r="E26" s="17">
        <f t="shared" si="1"/>
        <v>2636.4093000000003</v>
      </c>
      <c r="F26" s="18">
        <f t="shared" si="2"/>
        <v>16.010582793522268</v>
      </c>
      <c r="G26" s="18">
        <f t="shared" si="3"/>
        <v>8.0052913967611339</v>
      </c>
      <c r="H26" s="18">
        <f t="shared" si="4"/>
        <v>3.2021165587044536</v>
      </c>
      <c r="I26" s="19">
        <f t="shared" si="5"/>
        <v>15.210053653846156</v>
      </c>
    </row>
    <row r="27" spans="2:9" x14ac:dyDescent="0.3">
      <c r="B27" s="8">
        <f t="shared" si="6"/>
        <v>20</v>
      </c>
      <c r="C27" s="17">
        <v>32145.09</v>
      </c>
      <c r="D27" s="17">
        <f t="shared" si="0"/>
        <v>32787.991800000003</v>
      </c>
      <c r="E27" s="17">
        <f t="shared" si="1"/>
        <v>2732.3326500000003</v>
      </c>
      <c r="F27" s="18">
        <f t="shared" si="2"/>
        <v>16.593113259109312</v>
      </c>
      <c r="G27" s="18">
        <f t="shared" si="3"/>
        <v>8.2965566295546562</v>
      </c>
      <c r="H27" s="18">
        <f t="shared" si="4"/>
        <v>3.3186226518218627</v>
      </c>
      <c r="I27" s="19">
        <f t="shared" si="5"/>
        <v>15.763457596153847</v>
      </c>
    </row>
    <row r="28" spans="2:9" x14ac:dyDescent="0.3">
      <c r="B28" s="8">
        <f t="shared" si="6"/>
        <v>21</v>
      </c>
      <c r="C28" s="17">
        <v>32145.09</v>
      </c>
      <c r="D28" s="17">
        <f t="shared" si="0"/>
        <v>32787.991800000003</v>
      </c>
      <c r="E28" s="17">
        <f t="shared" si="1"/>
        <v>2732.3326500000003</v>
      </c>
      <c r="F28" s="18">
        <f t="shared" si="2"/>
        <v>16.593113259109312</v>
      </c>
      <c r="G28" s="18">
        <f t="shared" si="3"/>
        <v>8.2965566295546562</v>
      </c>
      <c r="H28" s="18">
        <f t="shared" si="4"/>
        <v>3.3186226518218627</v>
      </c>
      <c r="I28" s="19">
        <f t="shared" si="5"/>
        <v>15.763457596153847</v>
      </c>
    </row>
    <row r="29" spans="2:9" x14ac:dyDescent="0.3">
      <c r="B29" s="8">
        <f t="shared" si="6"/>
        <v>22</v>
      </c>
      <c r="C29" s="17">
        <v>32918.76</v>
      </c>
      <c r="D29" s="17">
        <f t="shared" si="0"/>
        <v>33577.135200000004</v>
      </c>
      <c r="E29" s="17">
        <f t="shared" si="1"/>
        <v>2798.0945999999999</v>
      </c>
      <c r="F29" s="18">
        <f t="shared" si="2"/>
        <v>16.992477327935227</v>
      </c>
      <c r="G29" s="18">
        <f t="shared" si="3"/>
        <v>8.4962386639676133</v>
      </c>
      <c r="H29" s="18">
        <f t="shared" si="4"/>
        <v>3.3984954655870454</v>
      </c>
      <c r="I29" s="19">
        <f t="shared" si="5"/>
        <v>16.142853461538465</v>
      </c>
    </row>
    <row r="30" spans="2:9" x14ac:dyDescent="0.3">
      <c r="B30" s="8">
        <f t="shared" si="6"/>
        <v>23</v>
      </c>
      <c r="C30" s="17">
        <v>33751.980000000003</v>
      </c>
      <c r="D30" s="17">
        <f t="shared" si="0"/>
        <v>34427.019600000007</v>
      </c>
      <c r="E30" s="17">
        <f t="shared" si="1"/>
        <v>2868.9183000000003</v>
      </c>
      <c r="F30" s="18">
        <f t="shared" si="2"/>
        <v>17.422580769230773</v>
      </c>
      <c r="G30" s="18">
        <f t="shared" si="3"/>
        <v>8.7112903846153866</v>
      </c>
      <c r="H30" s="18">
        <f t="shared" si="4"/>
        <v>3.4845161538461547</v>
      </c>
      <c r="I30" s="19">
        <f t="shared" si="5"/>
        <v>16.551451730769234</v>
      </c>
    </row>
    <row r="31" spans="2:9" x14ac:dyDescent="0.3">
      <c r="B31" s="8">
        <f t="shared" si="6"/>
        <v>24</v>
      </c>
      <c r="C31" s="17">
        <v>34880.449999999997</v>
      </c>
      <c r="D31" s="17">
        <f t="shared" si="0"/>
        <v>35578.059000000001</v>
      </c>
      <c r="E31" s="17">
        <f t="shared" si="1"/>
        <v>2964.8382499999998</v>
      </c>
      <c r="F31" s="18">
        <f t="shared" si="2"/>
        <v>18.005090587044535</v>
      </c>
      <c r="G31" s="18">
        <f t="shared" si="3"/>
        <v>9.0025452935222674</v>
      </c>
      <c r="H31" s="18">
        <f t="shared" si="4"/>
        <v>3.6010181174089069</v>
      </c>
      <c r="I31" s="19">
        <f t="shared" si="5"/>
        <v>17.104836057692307</v>
      </c>
    </row>
    <row r="32" spans="2:9" x14ac:dyDescent="0.3">
      <c r="B32" s="8">
        <f t="shared" si="6"/>
        <v>25</v>
      </c>
      <c r="C32" s="17">
        <v>34943.730000000003</v>
      </c>
      <c r="D32" s="17">
        <f t="shared" si="0"/>
        <v>35642.604600000006</v>
      </c>
      <c r="E32" s="17">
        <f t="shared" si="1"/>
        <v>2970.2170500000007</v>
      </c>
      <c r="F32" s="18">
        <f t="shared" si="2"/>
        <v>18.037755364372472</v>
      </c>
      <c r="G32" s="18">
        <f t="shared" si="3"/>
        <v>9.0188776821862362</v>
      </c>
      <c r="H32" s="18">
        <f t="shared" si="4"/>
        <v>3.6075510728744944</v>
      </c>
      <c r="I32" s="19">
        <f t="shared" si="5"/>
        <v>17.135867596153847</v>
      </c>
    </row>
    <row r="33" spans="2:9" x14ac:dyDescent="0.3">
      <c r="B33" s="8">
        <f t="shared" si="6"/>
        <v>26</v>
      </c>
      <c r="C33" s="17">
        <v>35002.370000000003</v>
      </c>
      <c r="D33" s="17">
        <f t="shared" si="0"/>
        <v>35702.417400000006</v>
      </c>
      <c r="E33" s="17">
        <f t="shared" si="1"/>
        <v>2975.20145</v>
      </c>
      <c r="F33" s="18">
        <f t="shared" si="2"/>
        <v>18.068025000000002</v>
      </c>
      <c r="G33" s="18">
        <f t="shared" si="3"/>
        <v>9.0340125000000011</v>
      </c>
      <c r="H33" s="18">
        <f t="shared" si="4"/>
        <v>3.6136050000000006</v>
      </c>
      <c r="I33" s="19">
        <f t="shared" si="5"/>
        <v>17.164623750000004</v>
      </c>
    </row>
    <row r="34" spans="2:9" x14ac:dyDescent="0.3">
      <c r="B34" s="8">
        <f t="shared" si="6"/>
        <v>27</v>
      </c>
      <c r="C34" s="17">
        <v>35056.699999999997</v>
      </c>
      <c r="D34" s="17">
        <f t="shared" si="0"/>
        <v>35757.833999999995</v>
      </c>
      <c r="E34" s="17">
        <f t="shared" si="1"/>
        <v>2979.8194999999996</v>
      </c>
      <c r="F34" s="18">
        <f t="shared" si="2"/>
        <v>18.096069838056678</v>
      </c>
      <c r="G34" s="18">
        <f t="shared" si="3"/>
        <v>9.0480349190283391</v>
      </c>
      <c r="H34" s="18">
        <f t="shared" si="4"/>
        <v>3.6192139676113357</v>
      </c>
      <c r="I34" s="19">
        <f t="shared" si="5"/>
        <v>17.191266346153842</v>
      </c>
    </row>
    <row r="35" spans="2:9" x14ac:dyDescent="0.3">
      <c r="B35" s="8">
        <f t="shared" si="6"/>
        <v>28</v>
      </c>
      <c r="C35" s="17">
        <v>35107.03</v>
      </c>
      <c r="D35" s="17">
        <f t="shared" si="0"/>
        <v>35809.170599999998</v>
      </c>
      <c r="E35" s="17">
        <f t="shared" si="1"/>
        <v>2984.09755</v>
      </c>
      <c r="F35" s="18">
        <f t="shared" si="2"/>
        <v>18.122049898785423</v>
      </c>
      <c r="G35" s="18">
        <f t="shared" si="3"/>
        <v>9.0610249493927117</v>
      </c>
      <c r="H35" s="18">
        <f t="shared" si="4"/>
        <v>3.6244099797570848</v>
      </c>
      <c r="I35" s="19">
        <f t="shared" si="5"/>
        <v>17.215947403846151</v>
      </c>
    </row>
    <row r="36" spans="2:9" x14ac:dyDescent="0.3">
      <c r="B36" s="8">
        <f t="shared" si="6"/>
        <v>29</v>
      </c>
      <c r="C36" s="17">
        <v>35153.629999999997</v>
      </c>
      <c r="D36" s="17">
        <f t="shared" si="0"/>
        <v>35856.702599999997</v>
      </c>
      <c r="E36" s="17">
        <f t="shared" si="1"/>
        <v>2988.0585499999997</v>
      </c>
      <c r="F36" s="18">
        <f t="shared" si="2"/>
        <v>18.146104554655867</v>
      </c>
      <c r="G36" s="18">
        <f t="shared" si="3"/>
        <v>9.0730522773279336</v>
      </c>
      <c r="H36" s="18">
        <f t="shared" si="4"/>
        <v>3.6292209109311733</v>
      </c>
      <c r="I36" s="19">
        <f t="shared" si="5"/>
        <v>17.238799326923075</v>
      </c>
    </row>
    <row r="37" spans="2:9" x14ac:dyDescent="0.3">
      <c r="B37" s="8">
        <f t="shared" si="6"/>
        <v>30</v>
      </c>
      <c r="C37" s="17">
        <v>35196.839999999997</v>
      </c>
      <c r="D37" s="17">
        <f t="shared" si="0"/>
        <v>35900.7768</v>
      </c>
      <c r="E37" s="17">
        <f t="shared" si="1"/>
        <v>2991.7313999999997</v>
      </c>
      <c r="F37" s="18">
        <f t="shared" si="2"/>
        <v>18.168409311740891</v>
      </c>
      <c r="G37" s="18">
        <f t="shared" si="3"/>
        <v>9.0842046558704457</v>
      </c>
      <c r="H37" s="18">
        <f t="shared" si="4"/>
        <v>3.6336818623481784</v>
      </c>
      <c r="I37" s="19">
        <f t="shared" si="5"/>
        <v>17.259988846153846</v>
      </c>
    </row>
    <row r="38" spans="2:9" x14ac:dyDescent="0.3">
      <c r="B38" s="8">
        <f t="shared" si="6"/>
        <v>31</v>
      </c>
      <c r="C38" s="17">
        <v>35236.83</v>
      </c>
      <c r="D38" s="17">
        <f t="shared" si="0"/>
        <v>35941.566600000006</v>
      </c>
      <c r="E38" s="17">
        <f t="shared" si="1"/>
        <v>2995.1305500000003</v>
      </c>
      <c r="F38" s="18">
        <f t="shared" si="2"/>
        <v>18.189051923076924</v>
      </c>
      <c r="G38" s="18">
        <f t="shared" si="3"/>
        <v>9.0945259615384622</v>
      </c>
      <c r="H38" s="18">
        <f t="shared" si="4"/>
        <v>3.6378103846153849</v>
      </c>
      <c r="I38" s="19">
        <f t="shared" si="5"/>
        <v>17.27959932692308</v>
      </c>
    </row>
    <row r="39" spans="2:9" x14ac:dyDescent="0.3">
      <c r="B39" s="8">
        <f t="shared" si="6"/>
        <v>32</v>
      </c>
      <c r="C39" s="17">
        <v>35273.870000000003</v>
      </c>
      <c r="D39" s="17">
        <f t="shared" si="0"/>
        <v>35979.347400000006</v>
      </c>
      <c r="E39" s="17">
        <f t="shared" si="1"/>
        <v>2998.2789499999999</v>
      </c>
      <c r="F39" s="18">
        <f t="shared" si="2"/>
        <v>18.208171761133606</v>
      </c>
      <c r="G39" s="18">
        <f t="shared" si="3"/>
        <v>9.104085880566803</v>
      </c>
      <c r="H39" s="18">
        <f t="shared" si="4"/>
        <v>3.6416343522267214</v>
      </c>
      <c r="I39" s="19">
        <f t="shared" si="5"/>
        <v>17.297763173076927</v>
      </c>
    </row>
    <row r="40" spans="2:9" x14ac:dyDescent="0.3">
      <c r="B40" s="8">
        <f t="shared" si="6"/>
        <v>33</v>
      </c>
      <c r="C40" s="17">
        <v>35308.15</v>
      </c>
      <c r="D40" s="17">
        <f t="shared" si="0"/>
        <v>36014.313000000002</v>
      </c>
      <c r="E40" s="17">
        <f t="shared" si="1"/>
        <v>3001.1927500000002</v>
      </c>
      <c r="F40" s="18">
        <f t="shared" si="2"/>
        <v>18.22586690283401</v>
      </c>
      <c r="G40" s="18">
        <f t="shared" si="3"/>
        <v>9.1129334514170051</v>
      </c>
      <c r="H40" s="18">
        <f t="shared" si="4"/>
        <v>3.6451733805668018</v>
      </c>
      <c r="I40" s="19">
        <f t="shared" si="5"/>
        <v>17.314573557692309</v>
      </c>
    </row>
    <row r="41" spans="2:9" x14ac:dyDescent="0.3">
      <c r="B41" s="8">
        <f t="shared" si="6"/>
        <v>34</v>
      </c>
      <c r="C41" s="17">
        <v>35339.919999999998</v>
      </c>
      <c r="D41" s="17">
        <f t="shared" si="0"/>
        <v>36046.718399999998</v>
      </c>
      <c r="E41" s="17">
        <f t="shared" si="1"/>
        <v>3003.8932</v>
      </c>
      <c r="F41" s="18">
        <f t="shared" si="2"/>
        <v>18.242266396761131</v>
      </c>
      <c r="G41" s="18">
        <f t="shared" si="3"/>
        <v>9.1211331983805657</v>
      </c>
      <c r="H41" s="18">
        <f t="shared" si="4"/>
        <v>3.6484532793522262</v>
      </c>
      <c r="I41" s="19">
        <f t="shared" si="5"/>
        <v>17.330153076923075</v>
      </c>
    </row>
    <row r="42" spans="2:9" x14ac:dyDescent="0.3">
      <c r="B42" s="20">
        <f t="shared" si="6"/>
        <v>35</v>
      </c>
      <c r="C42" s="21">
        <v>35369.31</v>
      </c>
      <c r="D42" s="21">
        <f t="shared" si="0"/>
        <v>36076.696199999998</v>
      </c>
      <c r="E42" s="21">
        <f t="shared" si="1"/>
        <v>3006.3913499999999</v>
      </c>
      <c r="F42" s="22">
        <f t="shared" si="2"/>
        <v>18.257437348178136</v>
      </c>
      <c r="G42" s="22">
        <f t="shared" si="3"/>
        <v>9.1287186740890682</v>
      </c>
      <c r="H42" s="22">
        <f t="shared" si="4"/>
        <v>3.6514874696356272</v>
      </c>
      <c r="I42" s="23">
        <f t="shared" si="5"/>
        <v>17.34456548076923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1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31</v>
      </c>
      <c r="C1" s="59" t="s">
        <v>59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125</v>
      </c>
      <c r="L5" s="63" t="s">
        <v>32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44683.97</v>
      </c>
      <c r="D7" s="17">
        <f t="shared" ref="D7:D42" si="0">C7*$I$1</f>
        <v>45577.649400000002</v>
      </c>
      <c r="E7" s="17">
        <f t="shared" ref="E7:E42" si="1">C7/12*$I$1</f>
        <v>3798.1374500000002</v>
      </c>
      <c r="F7" s="18">
        <f t="shared" ref="F7:F42" si="2">D7/1976</f>
        <v>23.065612044534415</v>
      </c>
      <c r="G7" s="18">
        <f>F7/2</f>
        <v>11.532806022267208</v>
      </c>
      <c r="H7" s="18">
        <f>F7/5</f>
        <v>4.6131224089068832</v>
      </c>
      <c r="I7" s="19">
        <f>D7/2080</f>
        <v>21.912331442307693</v>
      </c>
    </row>
    <row r="8" spans="2:13" x14ac:dyDescent="0.3">
      <c r="B8" s="8">
        <f>B7+1</f>
        <v>1</v>
      </c>
      <c r="C8" s="17">
        <v>45767.98</v>
      </c>
      <c r="D8" s="17">
        <f t="shared" si="0"/>
        <v>46683.339600000007</v>
      </c>
      <c r="E8" s="17">
        <f t="shared" si="1"/>
        <v>3890.2783000000004</v>
      </c>
      <c r="F8" s="18">
        <f t="shared" si="2"/>
        <v>23.625171862348182</v>
      </c>
      <c r="G8" s="18">
        <f t="shared" ref="G8:G42" si="3">F8/2</f>
        <v>11.812585931174091</v>
      </c>
      <c r="H8" s="18">
        <f t="shared" ref="H8:H42" si="4">F8/5</f>
        <v>4.7250343724696364</v>
      </c>
      <c r="I8" s="19">
        <f t="shared" ref="I8:I42" si="5">D8/2080</f>
        <v>22.443913269230773</v>
      </c>
    </row>
    <row r="9" spans="2:13" x14ac:dyDescent="0.3">
      <c r="B9" s="8">
        <f t="shared" ref="B9:B42" si="6">B8+1</f>
        <v>2</v>
      </c>
      <c r="C9" s="17">
        <v>46851.93</v>
      </c>
      <c r="D9" s="17">
        <f t="shared" si="0"/>
        <v>47788.9686</v>
      </c>
      <c r="E9" s="17">
        <f t="shared" si="1"/>
        <v>3982.4140499999999</v>
      </c>
      <c r="F9" s="18">
        <f t="shared" si="2"/>
        <v>24.184700708502024</v>
      </c>
      <c r="G9" s="18">
        <f t="shared" si="3"/>
        <v>12.092350354251012</v>
      </c>
      <c r="H9" s="18">
        <f t="shared" si="4"/>
        <v>4.8369401417004045</v>
      </c>
      <c r="I9" s="19">
        <f t="shared" si="5"/>
        <v>22.975465673076922</v>
      </c>
    </row>
    <row r="10" spans="2:13" x14ac:dyDescent="0.3">
      <c r="B10" s="8">
        <f t="shared" si="6"/>
        <v>3</v>
      </c>
      <c r="C10" s="17">
        <v>47935.38</v>
      </c>
      <c r="D10" s="17">
        <f t="shared" si="0"/>
        <v>48894.087599999999</v>
      </c>
      <c r="E10" s="17">
        <f t="shared" si="1"/>
        <v>4074.5072999999998</v>
      </c>
      <c r="F10" s="18">
        <f t="shared" si="2"/>
        <v>24.743971457489877</v>
      </c>
      <c r="G10" s="18">
        <f t="shared" si="3"/>
        <v>12.371985728744939</v>
      </c>
      <c r="H10" s="18">
        <f t="shared" si="4"/>
        <v>4.9487942914979755</v>
      </c>
      <c r="I10" s="19">
        <f t="shared" si="5"/>
        <v>23.506772884615383</v>
      </c>
    </row>
    <row r="11" spans="2:13" x14ac:dyDescent="0.3">
      <c r="B11" s="8">
        <f t="shared" si="6"/>
        <v>4</v>
      </c>
      <c r="C11" s="17">
        <v>47935.38</v>
      </c>
      <c r="D11" s="17">
        <f t="shared" si="0"/>
        <v>48894.087599999999</v>
      </c>
      <c r="E11" s="17">
        <f t="shared" si="1"/>
        <v>4074.5072999999998</v>
      </c>
      <c r="F11" s="18">
        <f t="shared" si="2"/>
        <v>24.743971457489877</v>
      </c>
      <c r="G11" s="18">
        <f t="shared" si="3"/>
        <v>12.371985728744939</v>
      </c>
      <c r="H11" s="18">
        <f t="shared" si="4"/>
        <v>4.9487942914979755</v>
      </c>
      <c r="I11" s="19">
        <f t="shared" si="5"/>
        <v>23.506772884615383</v>
      </c>
    </row>
    <row r="12" spans="2:13" x14ac:dyDescent="0.3">
      <c r="B12" s="8">
        <f t="shared" si="6"/>
        <v>5</v>
      </c>
      <c r="C12" s="17">
        <v>49832.06</v>
      </c>
      <c r="D12" s="17">
        <f t="shared" si="0"/>
        <v>50828.701199999996</v>
      </c>
      <c r="E12" s="17">
        <f t="shared" si="1"/>
        <v>4235.7250999999997</v>
      </c>
      <c r="F12" s="18">
        <f t="shared" si="2"/>
        <v>25.723026923076922</v>
      </c>
      <c r="G12" s="18">
        <f t="shared" si="3"/>
        <v>12.861513461538461</v>
      </c>
      <c r="H12" s="18">
        <f t="shared" si="4"/>
        <v>5.1446053846153843</v>
      </c>
      <c r="I12" s="19">
        <f t="shared" si="5"/>
        <v>24.436875576923075</v>
      </c>
    </row>
    <row r="13" spans="2:13" x14ac:dyDescent="0.3">
      <c r="B13" s="8">
        <f t="shared" si="6"/>
        <v>6</v>
      </c>
      <c r="C13" s="17">
        <v>49832.06</v>
      </c>
      <c r="D13" s="17">
        <f t="shared" si="0"/>
        <v>50828.701199999996</v>
      </c>
      <c r="E13" s="17">
        <f t="shared" si="1"/>
        <v>4235.7250999999997</v>
      </c>
      <c r="F13" s="18">
        <f t="shared" si="2"/>
        <v>25.723026923076922</v>
      </c>
      <c r="G13" s="18">
        <f t="shared" si="3"/>
        <v>12.861513461538461</v>
      </c>
      <c r="H13" s="18">
        <f t="shared" si="4"/>
        <v>5.1446053846153843</v>
      </c>
      <c r="I13" s="19">
        <f t="shared" si="5"/>
        <v>24.436875576923075</v>
      </c>
    </row>
    <row r="14" spans="2:13" x14ac:dyDescent="0.3">
      <c r="B14" s="8">
        <f t="shared" si="6"/>
        <v>7</v>
      </c>
      <c r="C14" s="17">
        <v>51728.76</v>
      </c>
      <c r="D14" s="17">
        <f t="shared" si="0"/>
        <v>52763.335200000001</v>
      </c>
      <c r="E14" s="17">
        <f t="shared" si="1"/>
        <v>4396.9446000000007</v>
      </c>
      <c r="F14" s="18">
        <f t="shared" si="2"/>
        <v>26.702092712550609</v>
      </c>
      <c r="G14" s="18">
        <f t="shared" si="3"/>
        <v>13.351046356275305</v>
      </c>
      <c r="H14" s="18">
        <f t="shared" si="4"/>
        <v>5.3404185425101218</v>
      </c>
      <c r="I14" s="19">
        <f t="shared" si="5"/>
        <v>25.366988076923079</v>
      </c>
    </row>
    <row r="15" spans="2:13" x14ac:dyDescent="0.3">
      <c r="B15" s="8">
        <f t="shared" si="6"/>
        <v>8</v>
      </c>
      <c r="C15" s="17">
        <v>51728.76</v>
      </c>
      <c r="D15" s="17">
        <f t="shared" si="0"/>
        <v>52763.335200000001</v>
      </c>
      <c r="E15" s="17">
        <f t="shared" si="1"/>
        <v>4396.9446000000007</v>
      </c>
      <c r="F15" s="18">
        <f t="shared" si="2"/>
        <v>26.702092712550609</v>
      </c>
      <c r="G15" s="18">
        <f t="shared" si="3"/>
        <v>13.351046356275305</v>
      </c>
      <c r="H15" s="18">
        <f t="shared" si="4"/>
        <v>5.3404185425101218</v>
      </c>
      <c r="I15" s="19">
        <f t="shared" si="5"/>
        <v>25.366988076923079</v>
      </c>
    </row>
    <row r="16" spans="2:13" x14ac:dyDescent="0.3">
      <c r="B16" s="8">
        <f t="shared" si="6"/>
        <v>9</v>
      </c>
      <c r="C16" s="17">
        <v>53625.48</v>
      </c>
      <c r="D16" s="17">
        <f t="shared" si="0"/>
        <v>54697.989600000001</v>
      </c>
      <c r="E16" s="17">
        <f t="shared" si="1"/>
        <v>4558.1657999999998</v>
      </c>
      <c r="F16" s="18">
        <f t="shared" si="2"/>
        <v>27.68116882591093</v>
      </c>
      <c r="G16" s="18">
        <f t="shared" si="3"/>
        <v>13.840584412955465</v>
      </c>
      <c r="H16" s="18">
        <f t="shared" si="4"/>
        <v>5.5362337651821862</v>
      </c>
      <c r="I16" s="19">
        <f t="shared" si="5"/>
        <v>26.297110384615387</v>
      </c>
    </row>
    <row r="17" spans="2:9" x14ac:dyDescent="0.3">
      <c r="B17" s="8">
        <f t="shared" si="6"/>
        <v>10</v>
      </c>
      <c r="C17" s="17">
        <v>53625.48</v>
      </c>
      <c r="D17" s="17">
        <f t="shared" si="0"/>
        <v>54697.989600000001</v>
      </c>
      <c r="E17" s="17">
        <f t="shared" si="1"/>
        <v>4558.1657999999998</v>
      </c>
      <c r="F17" s="18">
        <f t="shared" si="2"/>
        <v>27.68116882591093</v>
      </c>
      <c r="G17" s="18">
        <f t="shared" si="3"/>
        <v>13.840584412955465</v>
      </c>
      <c r="H17" s="18">
        <f t="shared" si="4"/>
        <v>5.5362337651821862</v>
      </c>
      <c r="I17" s="19">
        <f t="shared" si="5"/>
        <v>26.297110384615387</v>
      </c>
    </row>
    <row r="18" spans="2:9" x14ac:dyDescent="0.3">
      <c r="B18" s="8">
        <f t="shared" si="6"/>
        <v>11</v>
      </c>
      <c r="C18" s="17">
        <v>55522.16</v>
      </c>
      <c r="D18" s="17">
        <f t="shared" si="0"/>
        <v>56632.603200000005</v>
      </c>
      <c r="E18" s="17">
        <f t="shared" si="1"/>
        <v>4719.383600000001</v>
      </c>
      <c r="F18" s="18">
        <f t="shared" si="2"/>
        <v>28.660224291497979</v>
      </c>
      <c r="G18" s="18">
        <f t="shared" si="3"/>
        <v>14.33011214574899</v>
      </c>
      <c r="H18" s="18">
        <f t="shared" si="4"/>
        <v>5.732044858299596</v>
      </c>
      <c r="I18" s="19">
        <f t="shared" si="5"/>
        <v>27.227213076923078</v>
      </c>
    </row>
    <row r="19" spans="2:9" x14ac:dyDescent="0.3">
      <c r="B19" s="8">
        <f t="shared" si="6"/>
        <v>12</v>
      </c>
      <c r="C19" s="17">
        <v>55522.16</v>
      </c>
      <c r="D19" s="17">
        <f t="shared" si="0"/>
        <v>56632.603200000005</v>
      </c>
      <c r="E19" s="17">
        <f t="shared" si="1"/>
        <v>4719.383600000001</v>
      </c>
      <c r="F19" s="18">
        <f t="shared" si="2"/>
        <v>28.660224291497979</v>
      </c>
      <c r="G19" s="18">
        <f t="shared" si="3"/>
        <v>14.33011214574899</v>
      </c>
      <c r="H19" s="18">
        <f t="shared" si="4"/>
        <v>5.732044858299596</v>
      </c>
      <c r="I19" s="19">
        <f t="shared" si="5"/>
        <v>27.227213076923078</v>
      </c>
    </row>
    <row r="20" spans="2:9" x14ac:dyDescent="0.3">
      <c r="B20" s="8">
        <f t="shared" si="6"/>
        <v>13</v>
      </c>
      <c r="C20" s="17">
        <v>57418.87</v>
      </c>
      <c r="D20" s="17">
        <f t="shared" si="0"/>
        <v>58567.2474</v>
      </c>
      <c r="E20" s="17">
        <f t="shared" si="1"/>
        <v>4880.6039499999997</v>
      </c>
      <c r="F20" s="18">
        <f t="shared" si="2"/>
        <v>29.639295242914979</v>
      </c>
      <c r="G20" s="18">
        <f t="shared" si="3"/>
        <v>14.81964762145749</v>
      </c>
      <c r="H20" s="18">
        <f t="shared" si="4"/>
        <v>5.9278590485829961</v>
      </c>
      <c r="I20" s="19">
        <f t="shared" si="5"/>
        <v>28.157330480769232</v>
      </c>
    </row>
    <row r="21" spans="2:9" x14ac:dyDescent="0.3">
      <c r="B21" s="8">
        <f t="shared" si="6"/>
        <v>14</v>
      </c>
      <c r="C21" s="17">
        <v>57418.87</v>
      </c>
      <c r="D21" s="17">
        <f t="shared" si="0"/>
        <v>58567.2474</v>
      </c>
      <c r="E21" s="17">
        <f t="shared" si="1"/>
        <v>4880.6039499999997</v>
      </c>
      <c r="F21" s="18">
        <f t="shared" si="2"/>
        <v>29.639295242914979</v>
      </c>
      <c r="G21" s="18">
        <f t="shared" si="3"/>
        <v>14.81964762145749</v>
      </c>
      <c r="H21" s="18">
        <f t="shared" si="4"/>
        <v>5.9278590485829961</v>
      </c>
      <c r="I21" s="19">
        <f t="shared" si="5"/>
        <v>28.157330480769232</v>
      </c>
    </row>
    <row r="22" spans="2:9" x14ac:dyDescent="0.3">
      <c r="B22" s="8">
        <f t="shared" si="6"/>
        <v>15</v>
      </c>
      <c r="C22" s="17">
        <v>59315</v>
      </c>
      <c r="D22" s="17">
        <f t="shared" si="0"/>
        <v>60501.3</v>
      </c>
      <c r="E22" s="17">
        <f t="shared" si="1"/>
        <v>5041.7750000000005</v>
      </c>
      <c r="F22" s="18">
        <f t="shared" si="2"/>
        <v>30.618066801619435</v>
      </c>
      <c r="G22" s="18">
        <f t="shared" si="3"/>
        <v>15.309033400809717</v>
      </c>
      <c r="H22" s="18">
        <f t="shared" si="4"/>
        <v>6.1236133603238869</v>
      </c>
      <c r="I22" s="19">
        <f t="shared" si="5"/>
        <v>29.087163461538463</v>
      </c>
    </row>
    <row r="23" spans="2:9" x14ac:dyDescent="0.3">
      <c r="B23" s="8">
        <f t="shared" si="6"/>
        <v>16</v>
      </c>
      <c r="C23" s="17">
        <v>59315</v>
      </c>
      <c r="D23" s="17">
        <f t="shared" si="0"/>
        <v>60501.3</v>
      </c>
      <c r="E23" s="17">
        <f t="shared" si="1"/>
        <v>5041.7750000000005</v>
      </c>
      <c r="F23" s="18">
        <f t="shared" si="2"/>
        <v>30.618066801619435</v>
      </c>
      <c r="G23" s="18">
        <f t="shared" si="3"/>
        <v>15.309033400809717</v>
      </c>
      <c r="H23" s="18">
        <f t="shared" si="4"/>
        <v>6.1236133603238869</v>
      </c>
      <c r="I23" s="19">
        <f t="shared" si="5"/>
        <v>29.087163461538463</v>
      </c>
    </row>
    <row r="24" spans="2:9" x14ac:dyDescent="0.3">
      <c r="B24" s="8">
        <f t="shared" si="6"/>
        <v>17</v>
      </c>
      <c r="C24" s="17">
        <v>61211.72</v>
      </c>
      <c r="D24" s="17">
        <f t="shared" si="0"/>
        <v>62435.954400000002</v>
      </c>
      <c r="E24" s="17">
        <f t="shared" si="1"/>
        <v>5202.9961999999996</v>
      </c>
      <c r="F24" s="18">
        <f t="shared" si="2"/>
        <v>31.597142914979759</v>
      </c>
      <c r="G24" s="18">
        <f t="shared" si="3"/>
        <v>15.79857145748988</v>
      </c>
      <c r="H24" s="18">
        <f t="shared" si="4"/>
        <v>6.3194285829959522</v>
      </c>
      <c r="I24" s="19">
        <f t="shared" si="5"/>
        <v>30.017285769230771</v>
      </c>
    </row>
    <row r="25" spans="2:9" x14ac:dyDescent="0.3">
      <c r="B25" s="8">
        <f t="shared" si="6"/>
        <v>18</v>
      </c>
      <c r="C25" s="17">
        <v>61211.72</v>
      </c>
      <c r="D25" s="17">
        <f t="shared" si="0"/>
        <v>62435.954400000002</v>
      </c>
      <c r="E25" s="17">
        <f t="shared" si="1"/>
        <v>5202.9961999999996</v>
      </c>
      <c r="F25" s="18">
        <f t="shared" si="2"/>
        <v>31.597142914979759</v>
      </c>
      <c r="G25" s="18">
        <f t="shared" si="3"/>
        <v>15.79857145748988</v>
      </c>
      <c r="H25" s="18">
        <f t="shared" si="4"/>
        <v>6.3194285829959522</v>
      </c>
      <c r="I25" s="19">
        <f t="shared" si="5"/>
        <v>30.017285769230771</v>
      </c>
    </row>
    <row r="26" spans="2:9" x14ac:dyDescent="0.3">
      <c r="B26" s="8">
        <f t="shared" si="6"/>
        <v>19</v>
      </c>
      <c r="C26" s="17">
        <v>63108.43</v>
      </c>
      <c r="D26" s="17">
        <f t="shared" si="0"/>
        <v>64370.598600000005</v>
      </c>
      <c r="E26" s="17">
        <f t="shared" si="1"/>
        <v>5364.2165500000001</v>
      </c>
      <c r="F26" s="18">
        <f t="shared" si="2"/>
        <v>32.576213866396763</v>
      </c>
      <c r="G26" s="18">
        <f t="shared" si="3"/>
        <v>16.288106933198382</v>
      </c>
      <c r="H26" s="18">
        <f t="shared" si="4"/>
        <v>6.5152427732793523</v>
      </c>
      <c r="I26" s="19">
        <f t="shared" si="5"/>
        <v>30.947403173076925</v>
      </c>
    </row>
    <row r="27" spans="2:9" x14ac:dyDescent="0.3">
      <c r="B27" s="8">
        <f t="shared" si="6"/>
        <v>20</v>
      </c>
      <c r="C27" s="17">
        <v>63108.43</v>
      </c>
      <c r="D27" s="17">
        <f t="shared" si="0"/>
        <v>64370.598600000005</v>
      </c>
      <c r="E27" s="17">
        <f t="shared" si="1"/>
        <v>5364.2165500000001</v>
      </c>
      <c r="F27" s="18">
        <f t="shared" si="2"/>
        <v>32.576213866396763</v>
      </c>
      <c r="G27" s="18">
        <f t="shared" si="3"/>
        <v>16.288106933198382</v>
      </c>
      <c r="H27" s="18">
        <f t="shared" si="4"/>
        <v>6.5152427732793523</v>
      </c>
      <c r="I27" s="19">
        <f t="shared" si="5"/>
        <v>30.947403173076925</v>
      </c>
    </row>
    <row r="28" spans="2:9" x14ac:dyDescent="0.3">
      <c r="B28" s="8">
        <f t="shared" si="6"/>
        <v>21</v>
      </c>
      <c r="C28" s="17">
        <v>65005.11</v>
      </c>
      <c r="D28" s="17">
        <f t="shared" si="0"/>
        <v>66305.212199999994</v>
      </c>
      <c r="E28" s="17">
        <f t="shared" si="1"/>
        <v>5525.4343499999995</v>
      </c>
      <c r="F28" s="18">
        <f t="shared" si="2"/>
        <v>33.555269331983801</v>
      </c>
      <c r="G28" s="18">
        <f t="shared" si="3"/>
        <v>16.777634665991901</v>
      </c>
      <c r="H28" s="18">
        <f t="shared" si="4"/>
        <v>6.7110538663967603</v>
      </c>
      <c r="I28" s="19">
        <f t="shared" si="5"/>
        <v>31.877505865384613</v>
      </c>
    </row>
    <row r="29" spans="2:9" x14ac:dyDescent="0.3">
      <c r="B29" s="8">
        <f t="shared" si="6"/>
        <v>22</v>
      </c>
      <c r="C29" s="17">
        <v>65005.11</v>
      </c>
      <c r="D29" s="17">
        <f t="shared" si="0"/>
        <v>66305.212199999994</v>
      </c>
      <c r="E29" s="17">
        <f t="shared" si="1"/>
        <v>5525.4343499999995</v>
      </c>
      <c r="F29" s="18">
        <f t="shared" si="2"/>
        <v>33.555269331983801</v>
      </c>
      <c r="G29" s="18">
        <f t="shared" si="3"/>
        <v>16.777634665991901</v>
      </c>
      <c r="H29" s="18">
        <f t="shared" si="4"/>
        <v>6.7110538663967603</v>
      </c>
      <c r="I29" s="19">
        <f t="shared" si="5"/>
        <v>31.877505865384613</v>
      </c>
    </row>
    <row r="30" spans="2:9" x14ac:dyDescent="0.3">
      <c r="B30" s="8">
        <f t="shared" si="6"/>
        <v>23</v>
      </c>
      <c r="C30" s="17">
        <v>66901.83</v>
      </c>
      <c r="D30" s="17">
        <f t="shared" si="0"/>
        <v>68239.866600000008</v>
      </c>
      <c r="E30" s="17">
        <f t="shared" si="1"/>
        <v>5686.6555500000004</v>
      </c>
      <c r="F30" s="18">
        <f t="shared" si="2"/>
        <v>34.534345445344137</v>
      </c>
      <c r="G30" s="18">
        <f t="shared" si="3"/>
        <v>17.267172722672068</v>
      </c>
      <c r="H30" s="18">
        <f t="shared" si="4"/>
        <v>6.9068690890688273</v>
      </c>
      <c r="I30" s="19">
        <f t="shared" si="5"/>
        <v>32.807628173076928</v>
      </c>
    </row>
    <row r="31" spans="2:9" x14ac:dyDescent="0.3">
      <c r="B31" s="8">
        <f t="shared" si="6"/>
        <v>24</v>
      </c>
      <c r="C31" s="17">
        <v>66901.83</v>
      </c>
      <c r="D31" s="17">
        <f t="shared" si="0"/>
        <v>68239.866600000008</v>
      </c>
      <c r="E31" s="17">
        <f t="shared" si="1"/>
        <v>5686.6555500000004</v>
      </c>
      <c r="F31" s="18">
        <f t="shared" si="2"/>
        <v>34.534345445344137</v>
      </c>
      <c r="G31" s="18">
        <f t="shared" si="3"/>
        <v>17.267172722672068</v>
      </c>
      <c r="H31" s="18">
        <f t="shared" si="4"/>
        <v>6.9068690890688273</v>
      </c>
      <c r="I31" s="19">
        <f t="shared" si="5"/>
        <v>32.807628173076928</v>
      </c>
    </row>
    <row r="32" spans="2:9" x14ac:dyDescent="0.3">
      <c r="B32" s="8">
        <f t="shared" si="6"/>
        <v>25</v>
      </c>
      <c r="C32" s="17">
        <v>67023.210000000006</v>
      </c>
      <c r="D32" s="17">
        <f t="shared" si="0"/>
        <v>68363.674200000009</v>
      </c>
      <c r="E32" s="17">
        <f t="shared" si="1"/>
        <v>5696.972850000001</v>
      </c>
      <c r="F32" s="18">
        <f t="shared" si="2"/>
        <v>34.597001113360328</v>
      </c>
      <c r="G32" s="18">
        <f t="shared" si="3"/>
        <v>17.298500556680164</v>
      </c>
      <c r="H32" s="18">
        <f t="shared" si="4"/>
        <v>6.9194002226720652</v>
      </c>
      <c r="I32" s="19">
        <f t="shared" si="5"/>
        <v>32.867151057692311</v>
      </c>
    </row>
    <row r="33" spans="2:9" x14ac:dyDescent="0.3">
      <c r="B33" s="8">
        <f t="shared" si="6"/>
        <v>26</v>
      </c>
      <c r="C33" s="17">
        <v>67135.679999999993</v>
      </c>
      <c r="D33" s="17">
        <f t="shared" si="0"/>
        <v>68478.393599999996</v>
      </c>
      <c r="E33" s="17">
        <f t="shared" si="1"/>
        <v>5706.5328</v>
      </c>
      <c r="F33" s="18">
        <f t="shared" si="2"/>
        <v>34.655057489878537</v>
      </c>
      <c r="G33" s="18">
        <f t="shared" si="3"/>
        <v>17.327528744939269</v>
      </c>
      <c r="H33" s="18">
        <f t="shared" si="4"/>
        <v>6.9310114979757076</v>
      </c>
      <c r="I33" s="19">
        <f t="shared" si="5"/>
        <v>32.922304615384611</v>
      </c>
    </row>
    <row r="34" spans="2:9" x14ac:dyDescent="0.3">
      <c r="B34" s="8">
        <f t="shared" si="6"/>
        <v>27</v>
      </c>
      <c r="C34" s="17">
        <v>67239.88</v>
      </c>
      <c r="D34" s="17">
        <f t="shared" si="0"/>
        <v>68584.67760000001</v>
      </c>
      <c r="E34" s="17">
        <f t="shared" si="1"/>
        <v>5715.3898000000008</v>
      </c>
      <c r="F34" s="18">
        <f t="shared" si="2"/>
        <v>34.708844939271259</v>
      </c>
      <c r="G34" s="18">
        <f t="shared" si="3"/>
        <v>17.35442246963563</v>
      </c>
      <c r="H34" s="18">
        <f t="shared" si="4"/>
        <v>6.9417689878542514</v>
      </c>
      <c r="I34" s="19">
        <f t="shared" si="5"/>
        <v>32.973402692307694</v>
      </c>
    </row>
    <row r="35" spans="2:9" x14ac:dyDescent="0.3">
      <c r="B35" s="8">
        <f t="shared" si="6"/>
        <v>28</v>
      </c>
      <c r="C35" s="17">
        <v>67336.42</v>
      </c>
      <c r="D35" s="17">
        <f t="shared" si="0"/>
        <v>68683.148400000005</v>
      </c>
      <c r="E35" s="17">
        <f t="shared" si="1"/>
        <v>5723.5956999999999</v>
      </c>
      <c r="F35" s="18">
        <f t="shared" si="2"/>
        <v>34.758678340080976</v>
      </c>
      <c r="G35" s="18">
        <f t="shared" si="3"/>
        <v>17.379339170040488</v>
      </c>
      <c r="H35" s="18">
        <f t="shared" si="4"/>
        <v>6.9517356680161955</v>
      </c>
      <c r="I35" s="19">
        <f t="shared" si="5"/>
        <v>33.020744423076927</v>
      </c>
    </row>
    <row r="36" spans="2:9" x14ac:dyDescent="0.3">
      <c r="B36" s="8">
        <f t="shared" si="6"/>
        <v>29</v>
      </c>
      <c r="C36" s="17">
        <v>67425.8</v>
      </c>
      <c r="D36" s="17">
        <f t="shared" si="0"/>
        <v>68774.316000000006</v>
      </c>
      <c r="E36" s="17">
        <f t="shared" si="1"/>
        <v>5731.1930000000002</v>
      </c>
      <c r="F36" s="18">
        <f t="shared" si="2"/>
        <v>34.804815789473686</v>
      </c>
      <c r="G36" s="18">
        <f t="shared" si="3"/>
        <v>17.402407894736843</v>
      </c>
      <c r="H36" s="18">
        <f t="shared" si="4"/>
        <v>6.9609631578947369</v>
      </c>
      <c r="I36" s="19">
        <f t="shared" si="5"/>
        <v>33.064575000000005</v>
      </c>
    </row>
    <row r="37" spans="2:9" x14ac:dyDescent="0.3">
      <c r="B37" s="8">
        <f t="shared" si="6"/>
        <v>30</v>
      </c>
      <c r="C37" s="17">
        <v>67508.679999999993</v>
      </c>
      <c r="D37" s="17">
        <f t="shared" si="0"/>
        <v>68858.853599999988</v>
      </c>
      <c r="E37" s="17">
        <f t="shared" si="1"/>
        <v>5738.237799999999</v>
      </c>
      <c r="F37" s="18">
        <f t="shared" si="2"/>
        <v>34.847597975708496</v>
      </c>
      <c r="G37" s="18">
        <f t="shared" si="3"/>
        <v>17.423798987854248</v>
      </c>
      <c r="H37" s="18">
        <f t="shared" si="4"/>
        <v>6.9695195951416995</v>
      </c>
      <c r="I37" s="19">
        <f t="shared" si="5"/>
        <v>33.105218076923073</v>
      </c>
    </row>
    <row r="38" spans="2:9" x14ac:dyDescent="0.3">
      <c r="B38" s="8">
        <f t="shared" si="6"/>
        <v>31</v>
      </c>
      <c r="C38" s="17">
        <v>67585.37</v>
      </c>
      <c r="D38" s="17">
        <f t="shared" si="0"/>
        <v>68937.077399999995</v>
      </c>
      <c r="E38" s="17">
        <f t="shared" si="1"/>
        <v>5744.7564499999999</v>
      </c>
      <c r="F38" s="18">
        <f t="shared" si="2"/>
        <v>34.887184919028336</v>
      </c>
      <c r="G38" s="18">
        <f t="shared" si="3"/>
        <v>17.443592459514168</v>
      </c>
      <c r="H38" s="18">
        <f t="shared" si="4"/>
        <v>6.9774369838056671</v>
      </c>
      <c r="I38" s="19">
        <f t="shared" si="5"/>
        <v>33.142825673076921</v>
      </c>
    </row>
    <row r="39" spans="2:9" x14ac:dyDescent="0.3">
      <c r="B39" s="8">
        <f t="shared" si="6"/>
        <v>32</v>
      </c>
      <c r="C39" s="17">
        <v>67656.41</v>
      </c>
      <c r="D39" s="17">
        <f t="shared" si="0"/>
        <v>69009.53820000001</v>
      </c>
      <c r="E39" s="17">
        <f t="shared" si="1"/>
        <v>5750.7948500000011</v>
      </c>
      <c r="F39" s="18">
        <f t="shared" si="2"/>
        <v>34.923855364372471</v>
      </c>
      <c r="G39" s="18">
        <f t="shared" si="3"/>
        <v>17.461927682186236</v>
      </c>
      <c r="H39" s="18">
        <f t="shared" si="4"/>
        <v>6.9847710728744943</v>
      </c>
      <c r="I39" s="19">
        <f t="shared" si="5"/>
        <v>33.177662596153851</v>
      </c>
    </row>
    <row r="40" spans="2:9" x14ac:dyDescent="0.3">
      <c r="B40" s="8">
        <f t="shared" si="6"/>
        <v>33</v>
      </c>
      <c r="C40" s="17">
        <v>67722.17</v>
      </c>
      <c r="D40" s="17">
        <f t="shared" si="0"/>
        <v>69076.613400000002</v>
      </c>
      <c r="E40" s="17">
        <f t="shared" si="1"/>
        <v>5756.3844500000005</v>
      </c>
      <c r="F40" s="18">
        <f t="shared" si="2"/>
        <v>34.957800303643722</v>
      </c>
      <c r="G40" s="18">
        <f t="shared" si="3"/>
        <v>17.478900151821861</v>
      </c>
      <c r="H40" s="18">
        <f t="shared" si="4"/>
        <v>6.9915600607287445</v>
      </c>
      <c r="I40" s="19">
        <f t="shared" si="5"/>
        <v>33.209910288461536</v>
      </c>
    </row>
    <row r="41" spans="2:9" x14ac:dyDescent="0.3">
      <c r="B41" s="8">
        <f t="shared" si="6"/>
        <v>34</v>
      </c>
      <c r="C41" s="17">
        <v>67783.11</v>
      </c>
      <c r="D41" s="17">
        <f t="shared" si="0"/>
        <v>69138.772200000007</v>
      </c>
      <c r="E41" s="17">
        <f t="shared" si="1"/>
        <v>5761.5643499999996</v>
      </c>
      <c r="F41" s="18">
        <f t="shared" si="2"/>
        <v>34.989257186234823</v>
      </c>
      <c r="G41" s="18">
        <f t="shared" si="3"/>
        <v>17.494628593117412</v>
      </c>
      <c r="H41" s="18">
        <f t="shared" si="4"/>
        <v>6.9978514372469647</v>
      </c>
      <c r="I41" s="19">
        <f t="shared" si="5"/>
        <v>33.239794326923082</v>
      </c>
    </row>
    <row r="42" spans="2:9" x14ac:dyDescent="0.3">
      <c r="B42" s="20">
        <f t="shared" si="6"/>
        <v>35</v>
      </c>
      <c r="C42" s="21">
        <v>67839.48</v>
      </c>
      <c r="D42" s="21">
        <f t="shared" si="0"/>
        <v>69196.2696</v>
      </c>
      <c r="E42" s="21">
        <f t="shared" si="1"/>
        <v>5766.3558000000003</v>
      </c>
      <c r="F42" s="22">
        <f t="shared" si="2"/>
        <v>35.018355060728744</v>
      </c>
      <c r="G42" s="22">
        <f t="shared" si="3"/>
        <v>17.509177530364372</v>
      </c>
      <c r="H42" s="22">
        <f t="shared" si="4"/>
        <v>7.0036710121457491</v>
      </c>
      <c r="I42" s="23">
        <f t="shared" si="5"/>
        <v>33.267437307692305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33</v>
      </c>
      <c r="C1" s="59" t="s">
        <v>60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126</v>
      </c>
      <c r="L5" s="63" t="s">
        <v>34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59392.84</v>
      </c>
      <c r="D7" s="17">
        <f t="shared" ref="D7:D42" si="0">C7*$I$1</f>
        <v>60580.696799999998</v>
      </c>
      <c r="E7" s="17">
        <f t="shared" ref="E7:E42" si="1">C7/12*$I$1</f>
        <v>5048.3913999999995</v>
      </c>
      <c r="F7" s="18">
        <f t="shared" ref="F7:F42" si="2">D7/1976</f>
        <v>30.658247368421051</v>
      </c>
      <c r="G7" s="18">
        <f>F7/2</f>
        <v>15.329123684210526</v>
      </c>
      <c r="H7" s="18">
        <f>F7/5</f>
        <v>6.1316494736842104</v>
      </c>
      <c r="I7" s="19">
        <f>D7/2080</f>
        <v>29.125335</v>
      </c>
    </row>
    <row r="8" spans="2:13" x14ac:dyDescent="0.3">
      <c r="B8" s="8">
        <f>B7+1</f>
        <v>1</v>
      </c>
      <c r="C8" s="17">
        <v>59392.84</v>
      </c>
      <c r="D8" s="17">
        <f t="shared" si="0"/>
        <v>60580.696799999998</v>
      </c>
      <c r="E8" s="17">
        <f t="shared" si="1"/>
        <v>5048.3913999999995</v>
      </c>
      <c r="F8" s="18">
        <f t="shared" si="2"/>
        <v>30.658247368421051</v>
      </c>
      <c r="G8" s="18">
        <f t="shared" ref="G8:G42" si="3">F8/2</f>
        <v>15.329123684210526</v>
      </c>
      <c r="H8" s="18">
        <f t="shared" ref="H8:H42" si="4">F8/5</f>
        <v>6.1316494736842104</v>
      </c>
      <c r="I8" s="19">
        <f t="shared" ref="I8:I42" si="5">D8/2080</f>
        <v>29.125335</v>
      </c>
    </row>
    <row r="9" spans="2:13" x14ac:dyDescent="0.3">
      <c r="B9" s="8">
        <f t="shared" ref="B9:B42" si="6">B8+1</f>
        <v>2</v>
      </c>
      <c r="C9" s="17">
        <v>61715.360000000001</v>
      </c>
      <c r="D9" s="17">
        <f t="shared" si="0"/>
        <v>62949.667200000004</v>
      </c>
      <c r="E9" s="17">
        <f t="shared" si="1"/>
        <v>5245.8056000000006</v>
      </c>
      <c r="F9" s="18">
        <f t="shared" si="2"/>
        <v>31.857119028340083</v>
      </c>
      <c r="G9" s="18">
        <f t="shared" si="3"/>
        <v>15.928559514170042</v>
      </c>
      <c r="H9" s="18">
        <f t="shared" si="4"/>
        <v>6.3714238056680168</v>
      </c>
      <c r="I9" s="19">
        <f t="shared" si="5"/>
        <v>30.264263076923079</v>
      </c>
    </row>
    <row r="10" spans="2:13" x14ac:dyDescent="0.3">
      <c r="B10" s="8">
        <f t="shared" si="6"/>
        <v>3</v>
      </c>
      <c r="C10" s="17">
        <v>61715.360000000001</v>
      </c>
      <c r="D10" s="17">
        <f t="shared" si="0"/>
        <v>62949.667200000004</v>
      </c>
      <c r="E10" s="17">
        <f t="shared" si="1"/>
        <v>5245.8056000000006</v>
      </c>
      <c r="F10" s="18">
        <f t="shared" si="2"/>
        <v>31.857119028340083</v>
      </c>
      <c r="G10" s="18">
        <f t="shared" si="3"/>
        <v>15.928559514170042</v>
      </c>
      <c r="H10" s="18">
        <f t="shared" si="4"/>
        <v>6.3714238056680168</v>
      </c>
      <c r="I10" s="19">
        <f t="shared" si="5"/>
        <v>30.264263076923079</v>
      </c>
    </row>
    <row r="11" spans="2:13" x14ac:dyDescent="0.3">
      <c r="B11" s="8">
        <f t="shared" si="6"/>
        <v>4</v>
      </c>
      <c r="C11" s="17">
        <v>64037.87</v>
      </c>
      <c r="D11" s="17">
        <f t="shared" si="0"/>
        <v>65318.627400000005</v>
      </c>
      <c r="E11" s="17">
        <f t="shared" si="1"/>
        <v>5443.2189500000004</v>
      </c>
      <c r="F11" s="18">
        <f t="shared" si="2"/>
        <v>33.055985526315794</v>
      </c>
      <c r="G11" s="18">
        <f t="shared" si="3"/>
        <v>16.527992763157897</v>
      </c>
      <c r="H11" s="18">
        <f t="shared" si="4"/>
        <v>6.6111971052631588</v>
      </c>
      <c r="I11" s="19">
        <f t="shared" si="5"/>
        <v>31.403186250000001</v>
      </c>
    </row>
    <row r="12" spans="2:13" x14ac:dyDescent="0.3">
      <c r="B12" s="8">
        <f t="shared" si="6"/>
        <v>5</v>
      </c>
      <c r="C12" s="17">
        <v>64037.87</v>
      </c>
      <c r="D12" s="17">
        <f t="shared" si="0"/>
        <v>65318.627400000005</v>
      </c>
      <c r="E12" s="17">
        <f t="shared" si="1"/>
        <v>5443.2189500000004</v>
      </c>
      <c r="F12" s="18">
        <f t="shared" si="2"/>
        <v>33.055985526315794</v>
      </c>
      <c r="G12" s="18">
        <f t="shared" si="3"/>
        <v>16.527992763157897</v>
      </c>
      <c r="H12" s="18">
        <f t="shared" si="4"/>
        <v>6.6111971052631588</v>
      </c>
      <c r="I12" s="19">
        <f t="shared" si="5"/>
        <v>31.403186250000001</v>
      </c>
    </row>
    <row r="13" spans="2:13" x14ac:dyDescent="0.3">
      <c r="B13" s="8">
        <f t="shared" si="6"/>
        <v>6</v>
      </c>
      <c r="C13" s="17">
        <v>66359.83</v>
      </c>
      <c r="D13" s="17">
        <f t="shared" si="0"/>
        <v>67687.026599999997</v>
      </c>
      <c r="E13" s="17">
        <f t="shared" si="1"/>
        <v>5640.5855499999998</v>
      </c>
      <c r="F13" s="18">
        <f t="shared" si="2"/>
        <v>34.254568117408908</v>
      </c>
      <c r="G13" s="18">
        <f t="shared" si="3"/>
        <v>17.127284058704454</v>
      </c>
      <c r="H13" s="18">
        <f t="shared" si="4"/>
        <v>6.850913623481782</v>
      </c>
      <c r="I13" s="19">
        <f t="shared" si="5"/>
        <v>32.541839711538458</v>
      </c>
    </row>
    <row r="14" spans="2:13" x14ac:dyDescent="0.3">
      <c r="B14" s="8">
        <f t="shared" si="6"/>
        <v>7</v>
      </c>
      <c r="C14" s="17">
        <v>66359.83</v>
      </c>
      <c r="D14" s="17">
        <f t="shared" si="0"/>
        <v>67687.026599999997</v>
      </c>
      <c r="E14" s="17">
        <f t="shared" si="1"/>
        <v>5640.5855499999998</v>
      </c>
      <c r="F14" s="18">
        <f t="shared" si="2"/>
        <v>34.254568117408908</v>
      </c>
      <c r="G14" s="18">
        <f t="shared" si="3"/>
        <v>17.127284058704454</v>
      </c>
      <c r="H14" s="18">
        <f t="shared" si="4"/>
        <v>6.850913623481782</v>
      </c>
      <c r="I14" s="19">
        <f t="shared" si="5"/>
        <v>32.541839711538458</v>
      </c>
    </row>
    <row r="15" spans="2:13" x14ac:dyDescent="0.3">
      <c r="B15" s="8">
        <f t="shared" si="6"/>
        <v>8</v>
      </c>
      <c r="C15" s="17">
        <v>68682.350000000006</v>
      </c>
      <c r="D15" s="17">
        <f t="shared" si="0"/>
        <v>70055.997000000003</v>
      </c>
      <c r="E15" s="17">
        <f t="shared" si="1"/>
        <v>5837.9997500000009</v>
      </c>
      <c r="F15" s="18">
        <f t="shared" si="2"/>
        <v>35.453439777327937</v>
      </c>
      <c r="G15" s="18">
        <f t="shared" si="3"/>
        <v>17.726719888663968</v>
      </c>
      <c r="H15" s="18">
        <f t="shared" si="4"/>
        <v>7.0906879554655875</v>
      </c>
      <c r="I15" s="19">
        <f t="shared" si="5"/>
        <v>33.680767788461537</v>
      </c>
    </row>
    <row r="16" spans="2:13" x14ac:dyDescent="0.3">
      <c r="B16" s="8">
        <f t="shared" si="6"/>
        <v>9</v>
      </c>
      <c r="C16" s="17">
        <v>68682.350000000006</v>
      </c>
      <c r="D16" s="17">
        <f t="shared" si="0"/>
        <v>70055.997000000003</v>
      </c>
      <c r="E16" s="17">
        <f t="shared" si="1"/>
        <v>5837.9997500000009</v>
      </c>
      <c r="F16" s="18">
        <f t="shared" si="2"/>
        <v>35.453439777327937</v>
      </c>
      <c r="G16" s="18">
        <f t="shared" si="3"/>
        <v>17.726719888663968</v>
      </c>
      <c r="H16" s="18">
        <f t="shared" si="4"/>
        <v>7.0906879554655875</v>
      </c>
      <c r="I16" s="19">
        <f t="shared" si="5"/>
        <v>33.680767788461537</v>
      </c>
    </row>
    <row r="17" spans="2:9" x14ac:dyDescent="0.3">
      <c r="B17" s="8">
        <f t="shared" si="6"/>
        <v>10</v>
      </c>
      <c r="C17" s="17">
        <v>71004.86</v>
      </c>
      <c r="D17" s="17">
        <f t="shared" si="0"/>
        <v>72424.957200000004</v>
      </c>
      <c r="E17" s="17">
        <f t="shared" si="1"/>
        <v>6035.4130999999998</v>
      </c>
      <c r="F17" s="18">
        <f t="shared" si="2"/>
        <v>36.652306275303644</v>
      </c>
      <c r="G17" s="18">
        <f t="shared" si="3"/>
        <v>18.326153137651822</v>
      </c>
      <c r="H17" s="18">
        <f t="shared" si="4"/>
        <v>7.3304612550607287</v>
      </c>
      <c r="I17" s="19">
        <f t="shared" si="5"/>
        <v>34.819690961538463</v>
      </c>
    </row>
    <row r="18" spans="2:9" x14ac:dyDescent="0.3">
      <c r="B18" s="8">
        <f t="shared" si="6"/>
        <v>11</v>
      </c>
      <c r="C18" s="17">
        <v>71004.86</v>
      </c>
      <c r="D18" s="17">
        <f t="shared" si="0"/>
        <v>72424.957200000004</v>
      </c>
      <c r="E18" s="17">
        <f t="shared" si="1"/>
        <v>6035.4130999999998</v>
      </c>
      <c r="F18" s="18">
        <f t="shared" si="2"/>
        <v>36.652306275303644</v>
      </c>
      <c r="G18" s="18">
        <f t="shared" si="3"/>
        <v>18.326153137651822</v>
      </c>
      <c r="H18" s="18">
        <f t="shared" si="4"/>
        <v>7.3304612550607287</v>
      </c>
      <c r="I18" s="19">
        <f t="shared" si="5"/>
        <v>34.819690961538463</v>
      </c>
    </row>
    <row r="19" spans="2:9" x14ac:dyDescent="0.3">
      <c r="B19" s="8">
        <f t="shared" si="6"/>
        <v>12</v>
      </c>
      <c r="C19" s="17">
        <v>73327.360000000001</v>
      </c>
      <c r="D19" s="17">
        <f t="shared" si="0"/>
        <v>74793.907200000001</v>
      </c>
      <c r="E19" s="17">
        <f t="shared" si="1"/>
        <v>6232.8256000000001</v>
      </c>
      <c r="F19" s="18">
        <f t="shared" si="2"/>
        <v>37.851167611336031</v>
      </c>
      <c r="G19" s="18">
        <f t="shared" si="3"/>
        <v>18.925583805668015</v>
      </c>
      <c r="H19" s="18">
        <f t="shared" si="4"/>
        <v>7.5702335222672064</v>
      </c>
      <c r="I19" s="19">
        <f t="shared" si="5"/>
        <v>35.958609230769234</v>
      </c>
    </row>
    <row r="20" spans="2:9" x14ac:dyDescent="0.3">
      <c r="B20" s="8">
        <f t="shared" si="6"/>
        <v>13</v>
      </c>
      <c r="C20" s="17">
        <v>73327.360000000001</v>
      </c>
      <c r="D20" s="17">
        <f t="shared" si="0"/>
        <v>74793.907200000001</v>
      </c>
      <c r="E20" s="17">
        <f t="shared" si="1"/>
        <v>6232.8256000000001</v>
      </c>
      <c r="F20" s="18">
        <f t="shared" si="2"/>
        <v>37.851167611336031</v>
      </c>
      <c r="G20" s="18">
        <f t="shared" si="3"/>
        <v>18.925583805668015</v>
      </c>
      <c r="H20" s="18">
        <f t="shared" si="4"/>
        <v>7.5702335222672064</v>
      </c>
      <c r="I20" s="19">
        <f t="shared" si="5"/>
        <v>35.958609230769234</v>
      </c>
    </row>
    <row r="21" spans="2:9" x14ac:dyDescent="0.3">
      <c r="B21" s="8">
        <f t="shared" si="6"/>
        <v>14</v>
      </c>
      <c r="C21" s="17">
        <v>75649.87</v>
      </c>
      <c r="D21" s="17">
        <f t="shared" si="0"/>
        <v>77162.867400000003</v>
      </c>
      <c r="E21" s="17">
        <f t="shared" si="1"/>
        <v>6430.2389499999999</v>
      </c>
      <c r="F21" s="18">
        <f t="shared" si="2"/>
        <v>39.050034109311746</v>
      </c>
      <c r="G21" s="18">
        <f t="shared" si="3"/>
        <v>19.525017054655873</v>
      </c>
      <c r="H21" s="18">
        <f t="shared" si="4"/>
        <v>7.8100068218623493</v>
      </c>
      <c r="I21" s="19">
        <f t="shared" si="5"/>
        <v>37.097532403846152</v>
      </c>
    </row>
    <row r="22" spans="2:9" x14ac:dyDescent="0.3">
      <c r="B22" s="8">
        <f t="shared" si="6"/>
        <v>15</v>
      </c>
      <c r="C22" s="17">
        <v>75649.87</v>
      </c>
      <c r="D22" s="17">
        <f t="shared" si="0"/>
        <v>77162.867400000003</v>
      </c>
      <c r="E22" s="17">
        <f t="shared" si="1"/>
        <v>6430.2389499999999</v>
      </c>
      <c r="F22" s="18">
        <f t="shared" si="2"/>
        <v>39.050034109311746</v>
      </c>
      <c r="G22" s="18">
        <f t="shared" si="3"/>
        <v>19.525017054655873</v>
      </c>
      <c r="H22" s="18">
        <f t="shared" si="4"/>
        <v>7.8100068218623493</v>
      </c>
      <c r="I22" s="19">
        <f t="shared" si="5"/>
        <v>37.097532403846152</v>
      </c>
    </row>
    <row r="23" spans="2:9" x14ac:dyDescent="0.3">
      <c r="B23" s="8">
        <f t="shared" si="6"/>
        <v>16</v>
      </c>
      <c r="C23" s="17">
        <v>77972.39</v>
      </c>
      <c r="D23" s="17">
        <f t="shared" si="0"/>
        <v>79531.837799999994</v>
      </c>
      <c r="E23" s="17">
        <f t="shared" si="1"/>
        <v>6627.6531500000001</v>
      </c>
      <c r="F23" s="18">
        <f t="shared" si="2"/>
        <v>40.248905769230767</v>
      </c>
      <c r="G23" s="18">
        <f t="shared" si="3"/>
        <v>20.124452884615383</v>
      </c>
      <c r="H23" s="18">
        <f t="shared" si="4"/>
        <v>8.049781153846153</v>
      </c>
      <c r="I23" s="19">
        <f t="shared" si="5"/>
        <v>38.236460480769225</v>
      </c>
    </row>
    <row r="24" spans="2:9" x14ac:dyDescent="0.3">
      <c r="B24" s="8">
        <f t="shared" si="6"/>
        <v>17</v>
      </c>
      <c r="C24" s="17">
        <v>77972.39</v>
      </c>
      <c r="D24" s="17">
        <f t="shared" si="0"/>
        <v>79531.837799999994</v>
      </c>
      <c r="E24" s="17">
        <f t="shared" si="1"/>
        <v>6627.6531500000001</v>
      </c>
      <c r="F24" s="18">
        <f t="shared" si="2"/>
        <v>40.248905769230767</v>
      </c>
      <c r="G24" s="18">
        <f t="shared" si="3"/>
        <v>20.124452884615383</v>
      </c>
      <c r="H24" s="18">
        <f t="shared" si="4"/>
        <v>8.049781153846153</v>
      </c>
      <c r="I24" s="19">
        <f t="shared" si="5"/>
        <v>38.236460480769225</v>
      </c>
    </row>
    <row r="25" spans="2:9" x14ac:dyDescent="0.3">
      <c r="B25" s="8">
        <f t="shared" si="6"/>
        <v>18</v>
      </c>
      <c r="C25" s="17">
        <v>80294.899999999994</v>
      </c>
      <c r="D25" s="17">
        <f t="shared" si="0"/>
        <v>81900.797999999995</v>
      </c>
      <c r="E25" s="17">
        <f t="shared" si="1"/>
        <v>6825.066499999999</v>
      </c>
      <c r="F25" s="18">
        <f t="shared" si="2"/>
        <v>41.447772267206474</v>
      </c>
      <c r="G25" s="18">
        <f t="shared" si="3"/>
        <v>20.723886133603237</v>
      </c>
      <c r="H25" s="18">
        <f t="shared" si="4"/>
        <v>8.2895544534412942</v>
      </c>
      <c r="I25" s="19">
        <f t="shared" si="5"/>
        <v>39.37538365384615</v>
      </c>
    </row>
    <row r="26" spans="2:9" x14ac:dyDescent="0.3">
      <c r="B26" s="8">
        <f t="shared" si="6"/>
        <v>19</v>
      </c>
      <c r="C26" s="17">
        <v>80294.899999999994</v>
      </c>
      <c r="D26" s="17">
        <f t="shared" si="0"/>
        <v>81900.797999999995</v>
      </c>
      <c r="E26" s="17">
        <f t="shared" si="1"/>
        <v>6825.066499999999</v>
      </c>
      <c r="F26" s="18">
        <f t="shared" si="2"/>
        <v>41.447772267206474</v>
      </c>
      <c r="G26" s="18">
        <f t="shared" si="3"/>
        <v>20.723886133603237</v>
      </c>
      <c r="H26" s="18">
        <f t="shared" si="4"/>
        <v>8.2895544534412942</v>
      </c>
      <c r="I26" s="19">
        <f t="shared" si="5"/>
        <v>39.37538365384615</v>
      </c>
    </row>
    <row r="27" spans="2:9" x14ac:dyDescent="0.3">
      <c r="B27" s="8">
        <f t="shared" si="6"/>
        <v>20</v>
      </c>
      <c r="C27" s="17">
        <v>82617.42</v>
      </c>
      <c r="D27" s="17">
        <f t="shared" si="0"/>
        <v>84269.768400000001</v>
      </c>
      <c r="E27" s="17">
        <f t="shared" si="1"/>
        <v>7022.4807000000001</v>
      </c>
      <c r="F27" s="18">
        <f t="shared" si="2"/>
        <v>42.64664392712551</v>
      </c>
      <c r="G27" s="18">
        <f t="shared" si="3"/>
        <v>21.323321963562755</v>
      </c>
      <c r="H27" s="18">
        <f t="shared" si="4"/>
        <v>8.5293287854251023</v>
      </c>
      <c r="I27" s="19">
        <f t="shared" si="5"/>
        <v>40.514311730769229</v>
      </c>
    </row>
    <row r="28" spans="2:9" x14ac:dyDescent="0.3">
      <c r="B28" s="8">
        <f t="shared" si="6"/>
        <v>21</v>
      </c>
      <c r="C28" s="17">
        <v>82617.42</v>
      </c>
      <c r="D28" s="17">
        <f t="shared" si="0"/>
        <v>84269.768400000001</v>
      </c>
      <c r="E28" s="17">
        <f t="shared" si="1"/>
        <v>7022.4807000000001</v>
      </c>
      <c r="F28" s="18">
        <f t="shared" si="2"/>
        <v>42.64664392712551</v>
      </c>
      <c r="G28" s="18">
        <f t="shared" si="3"/>
        <v>21.323321963562755</v>
      </c>
      <c r="H28" s="18">
        <f t="shared" si="4"/>
        <v>8.5293287854251023</v>
      </c>
      <c r="I28" s="19">
        <f t="shared" si="5"/>
        <v>40.514311730769229</v>
      </c>
    </row>
    <row r="29" spans="2:9" x14ac:dyDescent="0.3">
      <c r="B29" s="8">
        <f t="shared" si="6"/>
        <v>22</v>
      </c>
      <c r="C29" s="17">
        <v>84939.38</v>
      </c>
      <c r="D29" s="17">
        <f t="shared" si="0"/>
        <v>86638.167600000001</v>
      </c>
      <c r="E29" s="17">
        <f t="shared" si="1"/>
        <v>7219.8473000000004</v>
      </c>
      <c r="F29" s="18">
        <f t="shared" si="2"/>
        <v>43.845226518218624</v>
      </c>
      <c r="G29" s="18">
        <f t="shared" si="3"/>
        <v>21.922613259109312</v>
      </c>
      <c r="H29" s="18">
        <f t="shared" si="4"/>
        <v>8.7690453036437255</v>
      </c>
      <c r="I29" s="19">
        <f t="shared" si="5"/>
        <v>41.65296519230769</v>
      </c>
    </row>
    <row r="30" spans="2:9" x14ac:dyDescent="0.3">
      <c r="B30" s="8">
        <f t="shared" si="6"/>
        <v>23</v>
      </c>
      <c r="C30" s="17">
        <v>84939.38</v>
      </c>
      <c r="D30" s="17">
        <f t="shared" si="0"/>
        <v>86638.167600000001</v>
      </c>
      <c r="E30" s="17">
        <f t="shared" si="1"/>
        <v>7219.8473000000004</v>
      </c>
      <c r="F30" s="18">
        <f t="shared" si="2"/>
        <v>43.845226518218624</v>
      </c>
      <c r="G30" s="18">
        <f t="shared" si="3"/>
        <v>21.922613259109312</v>
      </c>
      <c r="H30" s="18">
        <f t="shared" si="4"/>
        <v>8.7690453036437255</v>
      </c>
      <c r="I30" s="19">
        <f t="shared" si="5"/>
        <v>41.65296519230769</v>
      </c>
    </row>
    <row r="31" spans="2:9" x14ac:dyDescent="0.3">
      <c r="B31" s="8">
        <f t="shared" si="6"/>
        <v>24</v>
      </c>
      <c r="C31" s="17">
        <v>84939.38</v>
      </c>
      <c r="D31" s="17">
        <f t="shared" si="0"/>
        <v>86638.167600000001</v>
      </c>
      <c r="E31" s="17">
        <f t="shared" si="1"/>
        <v>7219.8473000000004</v>
      </c>
      <c r="F31" s="18">
        <f t="shared" si="2"/>
        <v>43.845226518218624</v>
      </c>
      <c r="G31" s="18">
        <f t="shared" si="3"/>
        <v>21.922613259109312</v>
      </c>
      <c r="H31" s="18">
        <f t="shared" si="4"/>
        <v>8.7690453036437255</v>
      </c>
      <c r="I31" s="19">
        <f t="shared" si="5"/>
        <v>41.65296519230769</v>
      </c>
    </row>
    <row r="32" spans="2:9" x14ac:dyDescent="0.3">
      <c r="B32" s="8">
        <f t="shared" si="6"/>
        <v>25</v>
      </c>
      <c r="C32" s="17">
        <v>85093.48</v>
      </c>
      <c r="D32" s="17">
        <f t="shared" si="0"/>
        <v>86795.349600000001</v>
      </c>
      <c r="E32" s="17">
        <f t="shared" si="1"/>
        <v>7232.9457999999995</v>
      </c>
      <c r="F32" s="18">
        <f t="shared" si="2"/>
        <v>43.924772064777329</v>
      </c>
      <c r="G32" s="18">
        <f t="shared" si="3"/>
        <v>21.962386032388665</v>
      </c>
      <c r="H32" s="18">
        <f t="shared" si="4"/>
        <v>8.7849544129554662</v>
      </c>
      <c r="I32" s="19">
        <f t="shared" si="5"/>
        <v>41.728533461538461</v>
      </c>
    </row>
    <row r="33" spans="2:9" x14ac:dyDescent="0.3">
      <c r="B33" s="8">
        <f t="shared" si="6"/>
        <v>26</v>
      </c>
      <c r="C33" s="17">
        <v>85236.27</v>
      </c>
      <c r="D33" s="17">
        <f t="shared" si="0"/>
        <v>86940.9954</v>
      </c>
      <c r="E33" s="17">
        <f t="shared" si="1"/>
        <v>7245.08295</v>
      </c>
      <c r="F33" s="18">
        <f t="shared" si="2"/>
        <v>43.998479453441298</v>
      </c>
      <c r="G33" s="18">
        <f t="shared" si="3"/>
        <v>21.999239726720649</v>
      </c>
      <c r="H33" s="18">
        <f t="shared" si="4"/>
        <v>8.799695890688259</v>
      </c>
      <c r="I33" s="19">
        <f t="shared" si="5"/>
        <v>41.798555480769231</v>
      </c>
    </row>
    <row r="34" spans="2:9" x14ac:dyDescent="0.3">
      <c r="B34" s="8">
        <f t="shared" si="6"/>
        <v>27</v>
      </c>
      <c r="C34" s="17">
        <v>85368.56</v>
      </c>
      <c r="D34" s="17">
        <f t="shared" si="0"/>
        <v>87075.931200000006</v>
      </c>
      <c r="E34" s="17">
        <f t="shared" si="1"/>
        <v>7256.3275999999996</v>
      </c>
      <c r="F34" s="18">
        <f t="shared" si="2"/>
        <v>44.066766801619437</v>
      </c>
      <c r="G34" s="18">
        <f t="shared" si="3"/>
        <v>22.033383400809718</v>
      </c>
      <c r="H34" s="18">
        <f t="shared" si="4"/>
        <v>8.8133533603238874</v>
      </c>
      <c r="I34" s="19">
        <f t="shared" si="5"/>
        <v>41.863428461538462</v>
      </c>
    </row>
    <row r="35" spans="2:9" x14ac:dyDescent="0.3">
      <c r="B35" s="8">
        <f t="shared" si="6"/>
        <v>28</v>
      </c>
      <c r="C35" s="17">
        <v>85491.13</v>
      </c>
      <c r="D35" s="17">
        <f t="shared" si="0"/>
        <v>87200.952600000004</v>
      </c>
      <c r="E35" s="17">
        <f t="shared" si="1"/>
        <v>7266.7460500000007</v>
      </c>
      <c r="F35" s="18">
        <f t="shared" si="2"/>
        <v>44.130036740890688</v>
      </c>
      <c r="G35" s="18">
        <f t="shared" si="3"/>
        <v>22.065018370445344</v>
      </c>
      <c r="H35" s="18">
        <f t="shared" si="4"/>
        <v>8.8260073481781376</v>
      </c>
      <c r="I35" s="19">
        <f t="shared" si="5"/>
        <v>41.923534903846154</v>
      </c>
    </row>
    <row r="36" spans="2:9" x14ac:dyDescent="0.3">
      <c r="B36" s="8">
        <f t="shared" si="6"/>
        <v>29</v>
      </c>
      <c r="C36" s="17">
        <v>85604.62</v>
      </c>
      <c r="D36" s="17">
        <f t="shared" si="0"/>
        <v>87316.712400000004</v>
      </c>
      <c r="E36" s="17">
        <f t="shared" si="1"/>
        <v>7276.3927000000003</v>
      </c>
      <c r="F36" s="18">
        <f t="shared" si="2"/>
        <v>44.188619635627532</v>
      </c>
      <c r="G36" s="18">
        <f t="shared" si="3"/>
        <v>22.094309817813766</v>
      </c>
      <c r="H36" s="18">
        <f t="shared" si="4"/>
        <v>8.8377239271255057</v>
      </c>
      <c r="I36" s="19">
        <f t="shared" si="5"/>
        <v>41.979188653846158</v>
      </c>
    </row>
    <row r="37" spans="2:9" x14ac:dyDescent="0.3">
      <c r="B37" s="8">
        <f t="shared" si="6"/>
        <v>30</v>
      </c>
      <c r="C37" s="17">
        <v>85709.84</v>
      </c>
      <c r="D37" s="17">
        <f t="shared" si="0"/>
        <v>87424.036800000002</v>
      </c>
      <c r="E37" s="17">
        <f t="shared" si="1"/>
        <v>7285.3364000000001</v>
      </c>
      <c r="F37" s="18">
        <f t="shared" si="2"/>
        <v>44.242933603238868</v>
      </c>
      <c r="G37" s="18">
        <f t="shared" si="3"/>
        <v>22.121466801619434</v>
      </c>
      <c r="H37" s="18">
        <f t="shared" si="4"/>
        <v>8.8485867206477735</v>
      </c>
      <c r="I37" s="19">
        <f t="shared" si="5"/>
        <v>42.030786923076924</v>
      </c>
    </row>
    <row r="38" spans="2:9" x14ac:dyDescent="0.3">
      <c r="B38" s="8">
        <f t="shared" si="6"/>
        <v>31</v>
      </c>
      <c r="C38" s="17">
        <v>85807.21</v>
      </c>
      <c r="D38" s="17">
        <f t="shared" si="0"/>
        <v>87523.354200000002</v>
      </c>
      <c r="E38" s="17">
        <f t="shared" si="1"/>
        <v>7293.6128500000004</v>
      </c>
      <c r="F38" s="18">
        <f t="shared" si="2"/>
        <v>44.293195445344132</v>
      </c>
      <c r="G38" s="18">
        <f t="shared" si="3"/>
        <v>22.146597722672066</v>
      </c>
      <c r="H38" s="18">
        <f t="shared" si="4"/>
        <v>8.8586390890688271</v>
      </c>
      <c r="I38" s="19">
        <f t="shared" si="5"/>
        <v>42.078535673076921</v>
      </c>
    </row>
    <row r="39" spans="2:9" x14ac:dyDescent="0.3">
      <c r="B39" s="8">
        <f t="shared" si="6"/>
        <v>32</v>
      </c>
      <c r="C39" s="17">
        <v>85897.41</v>
      </c>
      <c r="D39" s="17">
        <f t="shared" si="0"/>
        <v>87615.358200000002</v>
      </c>
      <c r="E39" s="17">
        <f t="shared" si="1"/>
        <v>7301.2798500000008</v>
      </c>
      <c r="F39" s="18">
        <f t="shared" si="2"/>
        <v>44.339756174089068</v>
      </c>
      <c r="G39" s="18">
        <f t="shared" si="3"/>
        <v>22.169878087044534</v>
      </c>
      <c r="H39" s="18">
        <f t="shared" si="4"/>
        <v>8.8679512348178129</v>
      </c>
      <c r="I39" s="19">
        <f t="shared" si="5"/>
        <v>42.122768365384616</v>
      </c>
    </row>
    <row r="40" spans="2:9" x14ac:dyDescent="0.3">
      <c r="B40" s="8">
        <f t="shared" si="6"/>
        <v>33</v>
      </c>
      <c r="C40" s="17">
        <v>85980.9</v>
      </c>
      <c r="D40" s="17">
        <f t="shared" si="0"/>
        <v>87700.517999999996</v>
      </c>
      <c r="E40" s="17">
        <f t="shared" si="1"/>
        <v>7308.3765000000003</v>
      </c>
      <c r="F40" s="18">
        <f t="shared" si="2"/>
        <v>44.382853238866396</v>
      </c>
      <c r="G40" s="18">
        <f t="shared" si="3"/>
        <v>22.191426619433198</v>
      </c>
      <c r="H40" s="18">
        <f t="shared" si="4"/>
        <v>8.8765706477732795</v>
      </c>
      <c r="I40" s="19">
        <f t="shared" si="5"/>
        <v>42.163710576923073</v>
      </c>
    </row>
    <row r="41" spans="2:9" x14ac:dyDescent="0.3">
      <c r="B41" s="8">
        <f t="shared" si="6"/>
        <v>34</v>
      </c>
      <c r="C41" s="17">
        <v>86058.26</v>
      </c>
      <c r="D41" s="17">
        <f t="shared" si="0"/>
        <v>87779.425199999998</v>
      </c>
      <c r="E41" s="17">
        <f t="shared" si="1"/>
        <v>7314.9521000000004</v>
      </c>
      <c r="F41" s="18">
        <f t="shared" si="2"/>
        <v>44.422786032388665</v>
      </c>
      <c r="G41" s="18">
        <f t="shared" si="3"/>
        <v>22.211393016194332</v>
      </c>
      <c r="H41" s="18">
        <f t="shared" si="4"/>
        <v>8.8845572064777336</v>
      </c>
      <c r="I41" s="19">
        <f t="shared" si="5"/>
        <v>42.201646730769227</v>
      </c>
    </row>
    <row r="42" spans="2:9" x14ac:dyDescent="0.3">
      <c r="B42" s="20">
        <f t="shared" si="6"/>
        <v>35</v>
      </c>
      <c r="C42" s="21">
        <v>86129.83</v>
      </c>
      <c r="D42" s="21">
        <f t="shared" si="0"/>
        <v>87852.426600000006</v>
      </c>
      <c r="E42" s="21">
        <f t="shared" si="1"/>
        <v>7321.0355499999996</v>
      </c>
      <c r="F42" s="22">
        <f t="shared" si="2"/>
        <v>44.459730060728745</v>
      </c>
      <c r="G42" s="22">
        <f t="shared" si="3"/>
        <v>22.229865030364373</v>
      </c>
      <c r="H42" s="22">
        <f t="shared" si="4"/>
        <v>8.8919460121457483</v>
      </c>
      <c r="I42" s="23">
        <f t="shared" si="5"/>
        <v>42.236743557692307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7.554687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21" x14ac:dyDescent="0.4">
      <c r="A1" s="1"/>
      <c r="B1" s="59" t="s">
        <v>40</v>
      </c>
      <c r="C1" s="59" t="s">
        <v>61</v>
      </c>
      <c r="G1" s="60" t="s">
        <v>158</v>
      </c>
      <c r="H1" s="61">
        <f>Inhoud!C6</f>
        <v>1.02</v>
      </c>
    </row>
    <row r="2" spans="1:8" x14ac:dyDescent="0.3">
      <c r="A2" s="4"/>
      <c r="D2" s="3"/>
    </row>
    <row r="3" spans="1:8" ht="14.4" x14ac:dyDescent="0.3">
      <c r="A3" s="1"/>
      <c r="B3" s="1"/>
      <c r="C3" s="5"/>
    </row>
    <row r="4" spans="1:8" x14ac:dyDescent="0.3">
      <c r="A4"/>
      <c r="B4" s="106" t="s">
        <v>1</v>
      </c>
      <c r="C4" s="107"/>
      <c r="D4" s="26" t="s">
        <v>2</v>
      </c>
      <c r="E4" s="106" t="s">
        <v>3</v>
      </c>
      <c r="F4" s="108"/>
      <c r="G4" s="108"/>
      <c r="H4" s="107"/>
    </row>
    <row r="5" spans="1:8" x14ac:dyDescent="0.3">
      <c r="A5"/>
      <c r="B5" s="9">
        <v>1</v>
      </c>
      <c r="C5" s="10"/>
      <c r="D5" s="10"/>
      <c r="E5" s="109" t="s">
        <v>4</v>
      </c>
      <c r="F5" s="110"/>
      <c r="G5" s="111"/>
      <c r="H5" s="11" t="s">
        <v>5</v>
      </c>
    </row>
    <row r="6" spans="1:8" s="16" customFormat="1" x14ac:dyDescent="0.3">
      <c r="A6"/>
      <c r="B6" s="74" t="s">
        <v>197</v>
      </c>
      <c r="C6" s="75">
        <f>Inhoud!C4</f>
        <v>44593</v>
      </c>
      <c r="D6" s="75">
        <f>Inhoud!C4</f>
        <v>44593</v>
      </c>
      <c r="E6" s="13">
        <v>1</v>
      </c>
      <c r="F6" s="14">
        <v>0.5</v>
      </c>
      <c r="G6" s="15">
        <v>0.2</v>
      </c>
      <c r="H6" s="12"/>
    </row>
    <row r="7" spans="1:8" x14ac:dyDescent="0.3">
      <c r="A7"/>
      <c r="B7" s="17"/>
      <c r="C7" s="17"/>
      <c r="D7" s="17"/>
      <c r="E7" s="18"/>
      <c r="F7" s="18"/>
      <c r="G7" s="18"/>
      <c r="H7" s="19"/>
    </row>
    <row r="8" spans="1:8" x14ac:dyDescent="0.3">
      <c r="A8"/>
      <c r="B8" s="17">
        <v>23133.232800000002</v>
      </c>
      <c r="C8" s="17">
        <f>B8*$H$1</f>
        <v>23595.897456000002</v>
      </c>
      <c r="D8" s="17">
        <f>B8/12*$H$1</f>
        <v>1966.3247880000001</v>
      </c>
      <c r="E8" s="18">
        <f t="shared" ref="E8" si="0">C8/1976</f>
        <v>11.941243651821864</v>
      </c>
      <c r="F8" s="18">
        <f t="shared" ref="F8" si="1">E8/2</f>
        <v>5.970621825910932</v>
      </c>
      <c r="G8" s="18">
        <f t="shared" ref="G8" si="2">E8/5</f>
        <v>2.3882487303643729</v>
      </c>
      <c r="H8" s="19">
        <f t="shared" ref="H8" si="3">C8/2080</f>
        <v>11.344181469230771</v>
      </c>
    </row>
    <row r="9" spans="1:8" x14ac:dyDescent="0.3">
      <c r="A9"/>
      <c r="B9" s="21"/>
      <c r="C9" s="21"/>
      <c r="D9" s="21"/>
      <c r="E9" s="22"/>
      <c r="F9" s="22"/>
      <c r="G9" s="22"/>
      <c r="H9" s="23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/>
  </sheetViews>
  <sheetFormatPr defaultRowHeight="13.2" x14ac:dyDescent="0.25"/>
  <sheetData>
    <row r="2" spans="1:12" ht="13.8" x14ac:dyDescent="0.3">
      <c r="B2" s="56" t="s">
        <v>137</v>
      </c>
      <c r="C2" s="57">
        <f>ROUND(1.02^17,4)</f>
        <v>1.4001999999999999</v>
      </c>
    </row>
    <row r="4" spans="1:12" ht="15" x14ac:dyDescent="0.35">
      <c r="A4" s="38"/>
      <c r="B4" s="55" t="s">
        <v>129</v>
      </c>
      <c r="C4" s="38"/>
      <c r="D4" s="38"/>
      <c r="E4" s="38"/>
      <c r="F4" s="38"/>
      <c r="G4" s="38"/>
      <c r="H4" s="38"/>
      <c r="I4" s="33"/>
      <c r="J4" s="33"/>
      <c r="K4" s="33"/>
      <c r="L4" s="33"/>
    </row>
    <row r="6" spans="1:12" ht="14.4" x14ac:dyDescent="0.35">
      <c r="B6" s="34" t="s">
        <v>127</v>
      </c>
      <c r="C6" s="35"/>
      <c r="D6" s="34" t="s">
        <v>128</v>
      </c>
      <c r="E6" s="35"/>
    </row>
    <row r="7" spans="1:12" ht="14.4" x14ac:dyDescent="0.35">
      <c r="B7" s="39">
        <v>37257</v>
      </c>
      <c r="C7" s="37"/>
      <c r="D7" s="36">
        <f>Inhoud!C4</f>
        <v>44593</v>
      </c>
      <c r="E7" s="37"/>
    </row>
    <row r="8" spans="1:12" ht="14.4" x14ac:dyDescent="0.35">
      <c r="B8" s="112"/>
      <c r="C8" s="113"/>
      <c r="D8" s="112"/>
      <c r="E8" s="113"/>
    </row>
    <row r="9" spans="1:12" ht="14.4" x14ac:dyDescent="0.35">
      <c r="B9" s="114">
        <v>29.625599999999999</v>
      </c>
      <c r="C9" s="115"/>
      <c r="D9" s="118">
        <f>B9*C2</f>
        <v>41.481765119999991</v>
      </c>
      <c r="E9" s="115">
        <v>1.0081835522646312</v>
      </c>
    </row>
    <row r="10" spans="1:12" ht="14.4" x14ac:dyDescent="0.35">
      <c r="B10" s="116"/>
      <c r="C10" s="117"/>
      <c r="D10" s="116"/>
      <c r="E10" s="117"/>
    </row>
  </sheetData>
  <mergeCells count="6">
    <mergeCell ref="B8:C8"/>
    <mergeCell ref="B9:C9"/>
    <mergeCell ref="B10:C10"/>
    <mergeCell ref="D8:E8"/>
    <mergeCell ref="D9:E9"/>
    <mergeCell ref="D10:E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3"/>
  <sheetViews>
    <sheetView workbookViewId="0">
      <selection activeCell="O27" sqref="O27"/>
    </sheetView>
  </sheetViews>
  <sheetFormatPr defaultRowHeight="13.8" x14ac:dyDescent="0.3"/>
  <cols>
    <col min="1" max="1" width="3.44140625" style="2" customWidth="1"/>
    <col min="2" max="2" width="6.44140625" style="2" customWidth="1"/>
    <col min="3" max="3" width="10.44140625" style="2" customWidth="1"/>
    <col min="4" max="16384" width="8.88671875" style="2"/>
  </cols>
  <sheetData>
    <row r="2" spans="2:22" ht="15.6" x14ac:dyDescent="0.3">
      <c r="B2" s="68" t="s">
        <v>195</v>
      </c>
      <c r="T2" s="4" t="s">
        <v>63</v>
      </c>
      <c r="U2" s="119">
        <f>Inhoud!C4</f>
        <v>44593</v>
      </c>
      <c r="V2" s="119"/>
    </row>
    <row r="5" spans="2:22" x14ac:dyDescent="0.3">
      <c r="C5" s="67" t="s">
        <v>6</v>
      </c>
      <c r="D5" s="71" t="s">
        <v>8</v>
      </c>
      <c r="E5" s="71" t="s">
        <v>46</v>
      </c>
      <c r="F5" s="71" t="s">
        <v>13</v>
      </c>
      <c r="G5" s="71" t="s">
        <v>11</v>
      </c>
      <c r="H5" s="71" t="s">
        <v>16</v>
      </c>
      <c r="I5" s="71" t="s">
        <v>0</v>
      </c>
      <c r="J5" s="71" t="s">
        <v>35</v>
      </c>
      <c r="K5" s="71" t="s">
        <v>36</v>
      </c>
      <c r="L5" s="71" t="s">
        <v>37</v>
      </c>
      <c r="M5" s="71" t="s">
        <v>194</v>
      </c>
      <c r="N5" s="71" t="s">
        <v>14</v>
      </c>
      <c r="O5" s="71" t="s">
        <v>22</v>
      </c>
      <c r="P5" s="71" t="s">
        <v>23</v>
      </c>
      <c r="Q5" s="71" t="s">
        <v>24</v>
      </c>
      <c r="R5" s="71" t="s">
        <v>26</v>
      </c>
      <c r="S5" s="71" t="s">
        <v>28</v>
      </c>
      <c r="T5" s="71" t="s">
        <v>30</v>
      </c>
      <c r="U5" s="71" t="s">
        <v>31</v>
      </c>
      <c r="V5" s="71" t="s">
        <v>33</v>
      </c>
    </row>
    <row r="6" spans="2:22" x14ac:dyDescent="0.3">
      <c r="C6" s="76">
        <v>1</v>
      </c>
      <c r="D6" s="76">
        <v>7</v>
      </c>
      <c r="E6" s="76">
        <v>8</v>
      </c>
      <c r="F6" s="76">
        <v>10</v>
      </c>
      <c r="G6" s="76">
        <v>9</v>
      </c>
      <c r="H6" s="76">
        <v>15</v>
      </c>
      <c r="I6" s="76">
        <v>16</v>
      </c>
      <c r="J6" s="76">
        <v>17</v>
      </c>
      <c r="K6" s="76">
        <v>18</v>
      </c>
      <c r="L6" s="76">
        <v>19</v>
      </c>
      <c r="M6" s="76">
        <v>19</v>
      </c>
      <c r="N6" s="76">
        <v>13</v>
      </c>
      <c r="O6" s="76">
        <v>20</v>
      </c>
      <c r="P6" s="76">
        <v>21</v>
      </c>
      <c r="Q6" s="76">
        <v>22</v>
      </c>
      <c r="R6" s="76">
        <v>23</v>
      </c>
      <c r="S6" s="76">
        <v>24</v>
      </c>
      <c r="T6" s="76">
        <v>25</v>
      </c>
      <c r="U6" s="76">
        <v>26</v>
      </c>
      <c r="V6" s="76">
        <v>27</v>
      </c>
    </row>
    <row r="7" spans="2:22" s="72" customFormat="1" ht="15.6" x14ac:dyDescent="0.3">
      <c r="B7" s="69" t="s">
        <v>173</v>
      </c>
      <c r="C7" s="66" t="s">
        <v>174</v>
      </c>
      <c r="D7" s="66" t="s">
        <v>175</v>
      </c>
      <c r="E7" s="66" t="s">
        <v>176</v>
      </c>
      <c r="F7" s="66" t="s">
        <v>177</v>
      </c>
      <c r="G7" s="66" t="s">
        <v>178</v>
      </c>
      <c r="H7" s="66" t="s">
        <v>179</v>
      </c>
      <c r="I7" s="66" t="s">
        <v>180</v>
      </c>
      <c r="J7" s="66" t="s">
        <v>181</v>
      </c>
      <c r="K7" s="66" t="s">
        <v>182</v>
      </c>
      <c r="L7" s="66" t="s">
        <v>183</v>
      </c>
      <c r="M7" s="66" t="s">
        <v>184</v>
      </c>
      <c r="N7" s="66" t="s">
        <v>185</v>
      </c>
      <c r="O7" s="66" t="s">
        <v>186</v>
      </c>
      <c r="P7" s="66" t="s">
        <v>187</v>
      </c>
      <c r="Q7" s="66" t="s">
        <v>188</v>
      </c>
      <c r="R7" s="66" t="s">
        <v>189</v>
      </c>
      <c r="S7" s="66" t="s">
        <v>190</v>
      </c>
      <c r="T7" s="66" t="s">
        <v>191</v>
      </c>
      <c r="U7" s="66" t="s">
        <v>192</v>
      </c>
      <c r="V7" s="66" t="s">
        <v>193</v>
      </c>
    </row>
    <row r="8" spans="2:22" x14ac:dyDescent="0.3">
      <c r="B8" s="70">
        <v>0</v>
      </c>
      <c r="C8" s="65">
        <f>'L4'!E7</f>
        <v>1920.2910999999999</v>
      </c>
      <c r="D8" s="73">
        <f>'L3'!E7</f>
        <v>2009.6337500000002</v>
      </c>
      <c r="E8" s="73">
        <f>'L2'!E7</f>
        <v>2172.8524499999999</v>
      </c>
      <c r="F8" s="73">
        <f>'A2'!E7</f>
        <v>2172.8524499999999</v>
      </c>
      <c r="G8" s="73">
        <f>'A1'!E7</f>
        <v>2527.5701999999997</v>
      </c>
      <c r="H8" s="73">
        <f>B2B!E7</f>
        <v>2181.6754500000002</v>
      </c>
      <c r="I8" s="73">
        <f>+B2A!E7</f>
        <v>2394.5086499999998</v>
      </c>
      <c r="J8" s="73">
        <f>+B1C!E7</f>
        <v>2626.3095999999996</v>
      </c>
      <c r="K8" s="73">
        <f>+B1B!E7</f>
        <v>2854.58475</v>
      </c>
      <c r="L8" s="73">
        <f>+B1A!E7</f>
        <v>3030.3987499999998</v>
      </c>
      <c r="M8" s="73">
        <f>+'B1A BIS'!E7</f>
        <v>3128.2431000000001</v>
      </c>
      <c r="N8" s="73">
        <f>+'MV2'!E7</f>
        <v>2381.48155</v>
      </c>
      <c r="O8" s="73">
        <f>+'MV1'!E7</f>
        <v>2626.3095999999996</v>
      </c>
      <c r="P8" s="73">
        <f>+'L1'!E7</f>
        <v>3163.8113499999999</v>
      </c>
      <c r="Q8" s="73">
        <f>+'K5'!E7</f>
        <v>3166.3418000000001</v>
      </c>
      <c r="R8" s="73">
        <f>+'K3'!E7</f>
        <v>3288.1246999999998</v>
      </c>
      <c r="S8" s="73">
        <f>+'K2'!E7</f>
        <v>3405.5564500000005</v>
      </c>
      <c r="T8" s="73">
        <f>+'K1'!E7</f>
        <v>3522.9890500000001</v>
      </c>
      <c r="U8" s="73">
        <f>+'G1'!E7</f>
        <v>3798.1374500000002</v>
      </c>
      <c r="V8" s="73">
        <f>+GS!E7</f>
        <v>5048.3913999999995</v>
      </c>
    </row>
    <row r="9" spans="2:22" x14ac:dyDescent="0.3">
      <c r="B9" s="70">
        <v>1</v>
      </c>
      <c r="C9" s="65">
        <f>'L4'!E8</f>
        <v>1944.23305</v>
      </c>
      <c r="D9" s="73">
        <f>'L3'!E8</f>
        <v>2086.67605</v>
      </c>
      <c r="E9" s="73">
        <f>'L2'!E8</f>
        <v>2257.4580500000002</v>
      </c>
      <c r="F9" s="73">
        <f>'A2'!E8</f>
        <v>2257.4580500000002</v>
      </c>
      <c r="G9" s="73">
        <f>'A1'!E8</f>
        <v>2527.5701999999997</v>
      </c>
      <c r="H9" s="73">
        <f>B2B!E8</f>
        <v>2221.6186499999999</v>
      </c>
      <c r="I9" s="73">
        <f>+B2A!E8</f>
        <v>2452.9410499999999</v>
      </c>
      <c r="J9" s="73">
        <f>+B1C!E8</f>
        <v>2685.7518</v>
      </c>
      <c r="K9" s="73">
        <f>+B1B!E8</f>
        <v>2907.9290500000002</v>
      </c>
      <c r="L9" s="73">
        <f>+B1A!E8</f>
        <v>3077.0374000000002</v>
      </c>
      <c r="M9" s="73">
        <f>+'B1A BIS'!E8</f>
        <v>3174.8817500000005</v>
      </c>
      <c r="N9" s="73">
        <f>+'MV2'!E8</f>
        <v>2456.4728</v>
      </c>
      <c r="O9" s="73">
        <f>+'MV1'!E8</f>
        <v>2685.7518</v>
      </c>
      <c r="P9" s="73">
        <f>+'L1'!E8</f>
        <v>3268.2559500000002</v>
      </c>
      <c r="Q9" s="73">
        <f>+'K5'!E8</f>
        <v>3257.6794</v>
      </c>
      <c r="R9" s="73">
        <f>+'K3'!E8</f>
        <v>3382.9744999999998</v>
      </c>
      <c r="S9" s="73">
        <f>+'K2'!E8</f>
        <v>3503.7926499999999</v>
      </c>
      <c r="T9" s="73">
        <f>+'K1'!E8</f>
        <v>3624.6167500000001</v>
      </c>
      <c r="U9" s="73">
        <f>+'G1'!E8</f>
        <v>3890.2783000000004</v>
      </c>
      <c r="V9" s="73">
        <f>+GS!E8</f>
        <v>5048.3913999999995</v>
      </c>
    </row>
    <row r="10" spans="2:22" x14ac:dyDescent="0.3">
      <c r="B10" s="70">
        <v>2</v>
      </c>
      <c r="C10" s="65">
        <f>'L4'!E9</f>
        <v>1968.1333499999998</v>
      </c>
      <c r="D10" s="73">
        <f>'L3'!E9</f>
        <v>2164.5530500000004</v>
      </c>
      <c r="E10" s="73">
        <f>'L2'!E9</f>
        <v>2342.0636500000001</v>
      </c>
      <c r="F10" s="73">
        <f>'A2'!E9</f>
        <v>2342.0636500000001</v>
      </c>
      <c r="G10" s="73">
        <f>'A1'!E9</f>
        <v>2591.1068500000001</v>
      </c>
      <c r="H10" s="73">
        <f>B2B!E9</f>
        <v>2266.9151499999998</v>
      </c>
      <c r="I10" s="73">
        <f>+B2A!E9</f>
        <v>2529.7071000000001</v>
      </c>
      <c r="J10" s="73">
        <f>+B1C!E9</f>
        <v>2767.1664999999998</v>
      </c>
      <c r="K10" s="73">
        <f>+B1B!E9</f>
        <v>2980.3116500000001</v>
      </c>
      <c r="L10" s="73">
        <f>+B1A!E9</f>
        <v>3123.63015</v>
      </c>
      <c r="M10" s="73">
        <f>+'B1A BIS'!E9</f>
        <v>3234.9665500000001</v>
      </c>
      <c r="N10" s="73">
        <f>+'MV2'!E9</f>
        <v>2527.5701999999997</v>
      </c>
      <c r="O10" s="73">
        <f>+'MV1'!E9</f>
        <v>2767.1664999999998</v>
      </c>
      <c r="P10" s="73">
        <f>+'L1'!E9</f>
        <v>3370.3647500000002</v>
      </c>
      <c r="Q10" s="73">
        <f>+'K5'!E9</f>
        <v>3352.8215999999998</v>
      </c>
      <c r="R10" s="73">
        <f>+'K3'!E9</f>
        <v>3481.7768000000001</v>
      </c>
      <c r="S10" s="73">
        <f>+'K2'!E9</f>
        <v>3606.1241499999996</v>
      </c>
      <c r="T10" s="73">
        <f>+'K1'!E9</f>
        <v>3730.4766</v>
      </c>
      <c r="U10" s="73">
        <f>+'G1'!E9</f>
        <v>3982.4140499999999</v>
      </c>
      <c r="V10" s="73">
        <f>+GS!E9</f>
        <v>5245.8056000000006</v>
      </c>
    </row>
    <row r="11" spans="2:22" x14ac:dyDescent="0.3">
      <c r="B11" s="70">
        <v>3</v>
      </c>
      <c r="C11" s="65">
        <f>'L4'!E10</f>
        <v>1992.0744500000001</v>
      </c>
      <c r="D11" s="73">
        <f>'L3'!E10</f>
        <v>2242.4326000000001</v>
      </c>
      <c r="E11" s="73">
        <f>'L2'!E10</f>
        <v>2426.6701000000003</v>
      </c>
      <c r="F11" s="73">
        <f>'A2'!E10</f>
        <v>2426.6701000000003</v>
      </c>
      <c r="G11" s="73">
        <f>'A1'!E10</f>
        <v>2687.2494999999999</v>
      </c>
      <c r="H11" s="73">
        <f>B2B!E10</f>
        <v>2348.1632500000001</v>
      </c>
      <c r="I11" s="73">
        <f>+B2A!E10</f>
        <v>2609.9207500000002</v>
      </c>
      <c r="J11" s="73">
        <f>+B1C!E10</f>
        <v>2858.8721500000001</v>
      </c>
      <c r="K11" s="73">
        <f>+B1B!E10</f>
        <v>3050.4850999999999</v>
      </c>
      <c r="L11" s="73">
        <f>+B1A!E10</f>
        <v>3186.01505</v>
      </c>
      <c r="M11" s="73">
        <f>+'B1A BIS'!E10</f>
        <v>3308.0656999999997</v>
      </c>
      <c r="N11" s="73">
        <f>+'MV2'!E10</f>
        <v>2584.8653000000004</v>
      </c>
      <c r="O11" s="73">
        <f>+'MV1'!E10</f>
        <v>2858.8721500000001</v>
      </c>
      <c r="P11" s="73">
        <f>+'L1'!E10</f>
        <v>3470.0629499999995</v>
      </c>
      <c r="Q11" s="73">
        <f>+'K5'!E10</f>
        <v>3447.9629499999996</v>
      </c>
      <c r="R11" s="73">
        <f>+'K3'!E10</f>
        <v>3580.5765500000002</v>
      </c>
      <c r="S11" s="73">
        <f>+'K2'!E10</f>
        <v>3708.4556499999999</v>
      </c>
      <c r="T11" s="73">
        <f>+'K1'!E10</f>
        <v>3836.3313499999999</v>
      </c>
      <c r="U11" s="73">
        <f>+'G1'!E10</f>
        <v>4074.5072999999998</v>
      </c>
      <c r="V11" s="73">
        <f>+GS!E10</f>
        <v>5245.8056000000006</v>
      </c>
    </row>
    <row r="12" spans="2:22" x14ac:dyDescent="0.3">
      <c r="B12" s="70">
        <v>4</v>
      </c>
      <c r="C12" s="65">
        <f>'L4'!E11</f>
        <v>2020.2145499999999</v>
      </c>
      <c r="D12" s="73">
        <f>'L3'!E11</f>
        <v>2320.3095999999996</v>
      </c>
      <c r="E12" s="73">
        <f>'L2'!E11</f>
        <v>2511.2756999999997</v>
      </c>
      <c r="F12" s="73">
        <f>'A2'!E11</f>
        <v>2511.2756999999997</v>
      </c>
      <c r="G12" s="73">
        <f>'A1'!E11</f>
        <v>2783.393</v>
      </c>
      <c r="H12" s="73">
        <f>B2B!E11</f>
        <v>2428.9234500000002</v>
      </c>
      <c r="I12" s="73">
        <f>+B2A!E11</f>
        <v>2682.5711000000001</v>
      </c>
      <c r="J12" s="73">
        <f>+B1C!E11</f>
        <v>2939.9179499999996</v>
      </c>
      <c r="K12" s="73">
        <f>+B1B!E11</f>
        <v>3124.8490499999998</v>
      </c>
      <c r="L12" s="73">
        <f>+B1A!E11</f>
        <v>3231.0625</v>
      </c>
      <c r="M12" s="73">
        <f>+'B1A BIS'!E11</f>
        <v>3355.9037000000003</v>
      </c>
      <c r="N12" s="73">
        <f>+'MV2'!E11</f>
        <v>2676.2012000000004</v>
      </c>
      <c r="O12" s="73">
        <f>+'MV1'!E11</f>
        <v>2939.9179499999996</v>
      </c>
      <c r="P12" s="73">
        <f>+'L1'!E11</f>
        <v>3577.2530500000003</v>
      </c>
      <c r="Q12" s="73">
        <f>+'K5'!E11</f>
        <v>3562.1341000000002</v>
      </c>
      <c r="R12" s="73">
        <f>+'K3'!E11</f>
        <v>3699.1405000000004</v>
      </c>
      <c r="S12" s="73">
        <f>+'K2'!E11</f>
        <v>3831.2517500000004</v>
      </c>
      <c r="T12" s="73">
        <f>+'K1'!E11</f>
        <v>3963.3663999999999</v>
      </c>
      <c r="U12" s="73">
        <f>+'G1'!E11</f>
        <v>4074.5072999999998</v>
      </c>
      <c r="V12" s="73">
        <f>+GS!E11</f>
        <v>5443.2189500000004</v>
      </c>
    </row>
    <row r="13" spans="2:22" x14ac:dyDescent="0.3">
      <c r="B13" s="70">
        <v>5</v>
      </c>
      <c r="C13" s="65">
        <f>'L4'!E12</f>
        <v>2040.9851500000002</v>
      </c>
      <c r="D13" s="73">
        <f>'L3'!E12</f>
        <v>2320.3095999999996</v>
      </c>
      <c r="E13" s="73">
        <f>'L2'!E12</f>
        <v>2511.2756999999997</v>
      </c>
      <c r="F13" s="73">
        <f>'A2'!E12</f>
        <v>2511.2756999999997</v>
      </c>
      <c r="G13" s="73">
        <f>'A1'!E12</f>
        <v>2783.393</v>
      </c>
      <c r="H13" s="73">
        <f>B2B!E12</f>
        <v>2429.4105</v>
      </c>
      <c r="I13" s="73">
        <f>+B2A!E12</f>
        <v>2717.2613000000001</v>
      </c>
      <c r="J13" s="73">
        <f>+B1C!E12</f>
        <v>2979.9223500000003</v>
      </c>
      <c r="K13" s="73">
        <f>+B1B!E12</f>
        <v>3177.7292500000003</v>
      </c>
      <c r="L13" s="73">
        <f>+B1A!E12</f>
        <v>3313.2574999999997</v>
      </c>
      <c r="M13" s="73">
        <f>+'B1A BIS'!E12</f>
        <v>3440.7677000000003</v>
      </c>
      <c r="N13" s="73">
        <f>+'MV2'!E12</f>
        <v>2677.3282999999997</v>
      </c>
      <c r="O13" s="73">
        <f>+'MV1'!E12</f>
        <v>2979.9223500000003</v>
      </c>
      <c r="P13" s="73">
        <f>+'L1'!E12</f>
        <v>3707.6234999999997</v>
      </c>
      <c r="Q13" s="73">
        <f>+'K5'!E12</f>
        <v>3710.5577000000003</v>
      </c>
      <c r="R13" s="73">
        <f>+'K3'!E12</f>
        <v>3853.2710000000002</v>
      </c>
      <c r="S13" s="73">
        <f>+'K2'!E12</f>
        <v>3990.8885500000001</v>
      </c>
      <c r="T13" s="73">
        <f>+'K1'!E12</f>
        <v>4128.5035499999994</v>
      </c>
      <c r="U13" s="73">
        <f>+'G1'!E12</f>
        <v>4235.7250999999997</v>
      </c>
      <c r="V13" s="73">
        <f>+GS!E12</f>
        <v>5443.2189500000004</v>
      </c>
    </row>
    <row r="14" spans="2:22" x14ac:dyDescent="0.3">
      <c r="B14" s="70">
        <v>6</v>
      </c>
      <c r="C14" s="65">
        <f>'L4'!E13</f>
        <v>2116.1327999999999</v>
      </c>
      <c r="D14" s="73">
        <f>'L3'!E13</f>
        <v>2431.3017500000001</v>
      </c>
      <c r="E14" s="73">
        <f>'L2'!E13</f>
        <v>2576.605</v>
      </c>
      <c r="F14" s="73">
        <f>'A2'!E13</f>
        <v>2576.605</v>
      </c>
      <c r="G14" s="73">
        <f>'A1'!E13</f>
        <v>2865.1663999999996</v>
      </c>
      <c r="H14" s="73">
        <f>B2B!E13</f>
        <v>2527.5701999999997</v>
      </c>
      <c r="I14" s="73">
        <f>+B2A!E13</f>
        <v>2788.1640500000003</v>
      </c>
      <c r="J14" s="73">
        <f>+B1C!E13</f>
        <v>3066.9631999999997</v>
      </c>
      <c r="K14" s="73">
        <f>+B1B!E13</f>
        <v>3281.0365499999998</v>
      </c>
      <c r="L14" s="73">
        <f>+B1A!E13</f>
        <v>3353.9410499999999</v>
      </c>
      <c r="M14" s="73">
        <f>+'B1A BIS'!E13</f>
        <v>3484.0080499999999</v>
      </c>
      <c r="N14" s="73">
        <f>+'MV2'!E13</f>
        <v>2798.0945999999999</v>
      </c>
      <c r="O14" s="73">
        <f>+'MV1'!E13</f>
        <v>3066.9631999999997</v>
      </c>
      <c r="P14" s="73">
        <f>+'L1'!E13</f>
        <v>3742.8976499999999</v>
      </c>
      <c r="Q14" s="73">
        <f>+'K5'!E13</f>
        <v>3710.5577000000003</v>
      </c>
      <c r="R14" s="73">
        <f>+'K3'!E13</f>
        <v>3853.2710000000002</v>
      </c>
      <c r="S14" s="73">
        <f>+'K2'!E13</f>
        <v>3990.8885500000001</v>
      </c>
      <c r="T14" s="73">
        <f>+'K1'!E13</f>
        <v>4128.5035499999994</v>
      </c>
      <c r="U14" s="73">
        <f>+'G1'!E13</f>
        <v>4235.7250999999997</v>
      </c>
      <c r="V14" s="73">
        <f>+GS!E13</f>
        <v>5640.5855499999998</v>
      </c>
    </row>
    <row r="15" spans="2:22" x14ac:dyDescent="0.3">
      <c r="B15" s="70">
        <v>7</v>
      </c>
      <c r="C15" s="65">
        <f>'L4'!E14</f>
        <v>2130.0506999999998</v>
      </c>
      <c r="D15" s="73">
        <f>'L3'!E14</f>
        <v>2431.3017500000001</v>
      </c>
      <c r="E15" s="73">
        <f>'L2'!E14</f>
        <v>2576.605</v>
      </c>
      <c r="F15" s="73">
        <f>'A2'!E14</f>
        <v>2576.605</v>
      </c>
      <c r="G15" s="73">
        <f>'A1'!E14</f>
        <v>3017.4515500000002</v>
      </c>
      <c r="H15" s="73">
        <f>B2B!E14</f>
        <v>2527.5701999999997</v>
      </c>
      <c r="I15" s="73">
        <f>+B2A!E14</f>
        <v>2819.9302500000003</v>
      </c>
      <c r="J15" s="73">
        <f>+B1C!E14</f>
        <v>3103.43415</v>
      </c>
      <c r="K15" s="73">
        <f>+B1B!E14</f>
        <v>3320.0634500000001</v>
      </c>
      <c r="L15" s="73">
        <f>+B1A!E14</f>
        <v>3431.8325</v>
      </c>
      <c r="M15" s="73">
        <f>+'B1A BIS'!E14</f>
        <v>3564.3321999999998</v>
      </c>
      <c r="N15" s="73">
        <f>+'MV2'!E14</f>
        <v>2798.0945999999999</v>
      </c>
      <c r="O15" s="73">
        <f>+'MV1'!E14</f>
        <v>3180.2316499999997</v>
      </c>
      <c r="P15" s="73">
        <f>+'L1'!E14</f>
        <v>3857.9451499999996</v>
      </c>
      <c r="Q15" s="73">
        <f>+'K5'!E14</f>
        <v>3862.78505</v>
      </c>
      <c r="R15" s="73">
        <f>+'K3'!E14</f>
        <v>4011.3523</v>
      </c>
      <c r="S15" s="73">
        <f>+'K2'!E14</f>
        <v>4154.6172500000002</v>
      </c>
      <c r="T15" s="73">
        <f>+'K1'!E14</f>
        <v>4297.8788000000004</v>
      </c>
      <c r="U15" s="73">
        <f>+'G1'!E14</f>
        <v>4396.9446000000007</v>
      </c>
      <c r="V15" s="73">
        <f>+GS!E14</f>
        <v>5640.5855499999998</v>
      </c>
    </row>
    <row r="16" spans="2:22" x14ac:dyDescent="0.3">
      <c r="B16" s="70">
        <v>8</v>
      </c>
      <c r="C16" s="65">
        <f>'L4'!E15</f>
        <v>2212.0553000000004</v>
      </c>
      <c r="D16" s="73">
        <f>'L3'!E15</f>
        <v>2527.5701999999997</v>
      </c>
      <c r="E16" s="73">
        <f>'L2'!E15</f>
        <v>2697.1928000000003</v>
      </c>
      <c r="F16" s="73">
        <f>'A2'!E15</f>
        <v>2697.1928000000003</v>
      </c>
      <c r="G16" s="73">
        <f>'A1'!E15</f>
        <v>3017.4515500000002</v>
      </c>
      <c r="H16" s="73">
        <f>B2B!E15</f>
        <v>2605.31205</v>
      </c>
      <c r="I16" s="73">
        <f>+B2A!E15</f>
        <v>2908.6881000000003</v>
      </c>
      <c r="J16" s="73">
        <f>+B1C!E15</f>
        <v>3204.9258500000005</v>
      </c>
      <c r="K16" s="73">
        <f>+B1B!E15</f>
        <v>3428.6985499999996</v>
      </c>
      <c r="L16" s="73">
        <f>+B1A!E15</f>
        <v>3504.2363499999997</v>
      </c>
      <c r="M16" s="73">
        <f>+'B1A BIS'!E15</f>
        <v>3639.0514500000004</v>
      </c>
      <c r="N16" s="73">
        <f>+'MV2'!E15</f>
        <v>2883.8409000000001</v>
      </c>
      <c r="O16" s="73">
        <f>+'MV1'!E15</f>
        <v>3214.2766999999999</v>
      </c>
      <c r="P16" s="73">
        <f>+'L1'!E15</f>
        <v>3899.0418000000004</v>
      </c>
      <c r="Q16" s="73">
        <f>+'K5'!E15</f>
        <v>3862.78505</v>
      </c>
      <c r="R16" s="73">
        <f>+'K3'!E15</f>
        <v>4011.3523</v>
      </c>
      <c r="S16" s="73">
        <f>+'K2'!E15</f>
        <v>4154.6172500000002</v>
      </c>
      <c r="T16" s="73">
        <f>+'K1'!E15</f>
        <v>4297.8788000000004</v>
      </c>
      <c r="U16" s="73">
        <f>+'G1'!E15</f>
        <v>4396.9446000000007</v>
      </c>
      <c r="V16" s="73">
        <f>+GS!E15</f>
        <v>5837.9997500000009</v>
      </c>
    </row>
    <row r="17" spans="2:22" x14ac:dyDescent="0.3">
      <c r="B17" s="70">
        <v>9</v>
      </c>
      <c r="C17" s="65">
        <f>'L4'!E16</f>
        <v>2219.1154000000001</v>
      </c>
      <c r="D17" s="73">
        <f>'L3'!E16</f>
        <v>2527.5701999999997</v>
      </c>
      <c r="E17" s="73">
        <f>'L2'!E16</f>
        <v>2697.1928000000003</v>
      </c>
      <c r="F17" s="73">
        <f>'A2'!E16</f>
        <v>2697.1928000000003</v>
      </c>
      <c r="G17" s="73">
        <f>'A1'!E16</f>
        <v>3096.4539500000001</v>
      </c>
      <c r="H17" s="73">
        <f>B2B!E16</f>
        <v>2606.5615499999999</v>
      </c>
      <c r="I17" s="73">
        <f>+B2A!E16</f>
        <v>2937.0670500000006</v>
      </c>
      <c r="J17" s="73">
        <f>+B1C!E16</f>
        <v>3237.6950499999998</v>
      </c>
      <c r="K17" s="73">
        <f>+B1B!E16</f>
        <v>3463.6097500000001</v>
      </c>
      <c r="L17" s="73">
        <f>+B1A!E16</f>
        <v>3542.0698500000003</v>
      </c>
      <c r="M17" s="73">
        <f>+'B1A BIS'!E16</f>
        <v>3679.0813499999999</v>
      </c>
      <c r="N17" s="73">
        <f>+'MV2'!E16</f>
        <v>2886.6459</v>
      </c>
      <c r="O17" s="73">
        <f>+'MV1'!E16</f>
        <v>3285.7838000000002</v>
      </c>
      <c r="P17" s="73">
        <f>+'L1'!E16</f>
        <v>4009.5001499999998</v>
      </c>
      <c r="Q17" s="73">
        <f>+'K5'!E16</f>
        <v>4015.0124000000001</v>
      </c>
      <c r="R17" s="73">
        <f>+'K3'!E16</f>
        <v>4169.4369999999999</v>
      </c>
      <c r="S17" s="73">
        <f>+'K2'!E16</f>
        <v>4318.3468000000003</v>
      </c>
      <c r="T17" s="73">
        <f>+'K1'!E16</f>
        <v>4467.2515000000003</v>
      </c>
      <c r="U17" s="73">
        <f>+'G1'!E16</f>
        <v>4558.1657999999998</v>
      </c>
      <c r="V17" s="73">
        <f>+GS!E16</f>
        <v>5837.9997500000009</v>
      </c>
    </row>
    <row r="18" spans="2:22" x14ac:dyDescent="0.3">
      <c r="B18" s="70">
        <v>10</v>
      </c>
      <c r="C18" s="65">
        <f>'L4'!E17</f>
        <v>2307.9786499999996</v>
      </c>
      <c r="D18" s="73">
        <f>'L3'!E17</f>
        <v>2598.0360500000002</v>
      </c>
      <c r="E18" s="73">
        <f>'L2'!E17</f>
        <v>2798.0945999999999</v>
      </c>
      <c r="F18" s="73">
        <f>'A2'!E17</f>
        <v>2798.0945999999999</v>
      </c>
      <c r="G18" s="73">
        <f>'A1'!E17</f>
        <v>3139.2302</v>
      </c>
      <c r="H18" s="73">
        <f>B2B!E17</f>
        <v>2721.6685500000003</v>
      </c>
      <c r="I18" s="73">
        <f>+B2A!E17</f>
        <v>2997.6899000000003</v>
      </c>
      <c r="J18" s="73">
        <f>+B1C!E17</f>
        <v>3335.4569500000002</v>
      </c>
      <c r="K18" s="73">
        <f>+B1B!E17</f>
        <v>3568.2422000000001</v>
      </c>
      <c r="L18" s="73">
        <f>+B1A!E17</f>
        <v>3647.1536500000002</v>
      </c>
      <c r="M18" s="73">
        <f>+'B1A BIS'!E17</f>
        <v>3786.2450999999996</v>
      </c>
      <c r="N18" s="73">
        <f>+'MV2'!E17</f>
        <v>3016.8268000000003</v>
      </c>
      <c r="O18" s="73">
        <f>+'MV1'!E17</f>
        <v>3337.1543999999999</v>
      </c>
      <c r="P18" s="73">
        <f>+'L1'!E17</f>
        <v>4050.9622999999997</v>
      </c>
      <c r="Q18" s="73">
        <f>+'K5'!E17</f>
        <v>4015.0124000000001</v>
      </c>
      <c r="R18" s="73">
        <f>+'K3'!E17</f>
        <v>4169.4369999999999</v>
      </c>
      <c r="S18" s="73">
        <f>+'K2'!E17</f>
        <v>4318.3468000000003</v>
      </c>
      <c r="T18" s="73">
        <f>+'K1'!E17</f>
        <v>4467.2515000000003</v>
      </c>
      <c r="U18" s="73">
        <f>+'G1'!E17</f>
        <v>4558.1657999999998</v>
      </c>
      <c r="V18" s="73">
        <f>+GS!E17</f>
        <v>6035.4130999999998</v>
      </c>
    </row>
    <row r="19" spans="2:22" x14ac:dyDescent="0.3">
      <c r="B19" s="70">
        <v>11</v>
      </c>
      <c r="C19" s="65">
        <f>'L4'!E18</f>
        <v>2308.2251499999998</v>
      </c>
      <c r="D19" s="73">
        <f>'L3'!E18</f>
        <v>2598.0360500000002</v>
      </c>
      <c r="E19" s="73">
        <f>'L2'!E18</f>
        <v>2798.0945999999999</v>
      </c>
      <c r="F19" s="73">
        <f>'A2'!E18</f>
        <v>2798.0945999999999</v>
      </c>
      <c r="G19" s="73">
        <f>'A1'!E18</f>
        <v>3175.4104499999999</v>
      </c>
      <c r="H19" s="73">
        <f>B2B!E18</f>
        <v>2722.91975</v>
      </c>
      <c r="I19" s="73">
        <f>+B2A!E18</f>
        <v>3022.25405</v>
      </c>
      <c r="J19" s="73">
        <f>+B1C!E18</f>
        <v>3364.7233000000001</v>
      </c>
      <c r="K19" s="73">
        <f>+B1B!E18</f>
        <v>3599.28505</v>
      </c>
      <c r="L19" s="73">
        <f>+B1A!E18</f>
        <v>3678.1956500000001</v>
      </c>
      <c r="M19" s="73">
        <f>+'B1A BIS'!E18</f>
        <v>3819.2540000000004</v>
      </c>
      <c r="N19" s="73">
        <f>+'MV2'!E18</f>
        <v>3017.8051499999997</v>
      </c>
      <c r="O19" s="73">
        <f>+'MV1'!E18</f>
        <v>3383.9758000000002</v>
      </c>
      <c r="P19" s="73">
        <f>+'L1'!E18</f>
        <v>4152.25425</v>
      </c>
      <c r="Q19" s="73">
        <f>+'K5'!E18</f>
        <v>4205.2976499999995</v>
      </c>
      <c r="R19" s="73">
        <f>+'K3'!E18</f>
        <v>4367.0407499999992</v>
      </c>
      <c r="S19" s="73">
        <f>+'K2'!E18</f>
        <v>4523.0047000000004</v>
      </c>
      <c r="T19" s="73">
        <f>+'K1'!E18</f>
        <v>4678.9703499999996</v>
      </c>
      <c r="U19" s="73">
        <f>+'G1'!E18</f>
        <v>4719.383600000001</v>
      </c>
      <c r="V19" s="73">
        <f>+GS!E18</f>
        <v>6035.4130999999998</v>
      </c>
    </row>
    <row r="20" spans="2:22" x14ac:dyDescent="0.3">
      <c r="B20" s="70">
        <v>12</v>
      </c>
      <c r="C20" s="65">
        <f>'L4'!E19</f>
        <v>2403.9002999999998</v>
      </c>
      <c r="D20" s="73">
        <f>'L3'!E19</f>
        <v>2709.0299</v>
      </c>
      <c r="E20" s="73">
        <f>'L2'!E19</f>
        <v>2883.1107499999998</v>
      </c>
      <c r="F20" s="73">
        <f>'A2'!E19</f>
        <v>2883.1107499999998</v>
      </c>
      <c r="G20" s="73">
        <f>'A1'!E19</f>
        <v>3276.2621000000004</v>
      </c>
      <c r="H20" s="73">
        <f>B2B!E19</f>
        <v>2798.0945999999999</v>
      </c>
      <c r="I20" s="73">
        <f>+B2A!E19</f>
        <v>3102.9870500000002</v>
      </c>
      <c r="J20" s="73">
        <f>+B1C!E19</f>
        <v>3459.0019000000002</v>
      </c>
      <c r="K20" s="73">
        <f>+B1B!E19</f>
        <v>3700.1927999999998</v>
      </c>
      <c r="L20" s="73">
        <f>+B1A!E19</f>
        <v>3782.4762000000001</v>
      </c>
      <c r="M20" s="73">
        <f>+'B1A BIS'!E19</f>
        <v>3925.3926499999998</v>
      </c>
      <c r="N20" s="73">
        <f>+'MV2'!E19</f>
        <v>3147.9834999999998</v>
      </c>
      <c r="O20" s="73">
        <f>+'MV1'!E19</f>
        <v>3460.4460499999996</v>
      </c>
      <c r="P20" s="73">
        <f>+'L1'!E19</f>
        <v>4205.5781500000003</v>
      </c>
      <c r="Q20" s="73">
        <f>+'K5'!E19</f>
        <v>4205.2976499999995</v>
      </c>
      <c r="R20" s="73">
        <f>+'K3'!E19</f>
        <v>4367.0407499999992</v>
      </c>
      <c r="S20" s="73">
        <f>+'K2'!E19</f>
        <v>4523.0047000000004</v>
      </c>
      <c r="T20" s="73">
        <f>+'K1'!E19</f>
        <v>4678.9703499999996</v>
      </c>
      <c r="U20" s="73">
        <f>+'G1'!E19</f>
        <v>4719.383600000001</v>
      </c>
      <c r="V20" s="73">
        <f>+GS!E19</f>
        <v>6232.8256000000001</v>
      </c>
    </row>
    <row r="21" spans="2:22" x14ac:dyDescent="0.3">
      <c r="B21" s="70">
        <v>13</v>
      </c>
      <c r="C21" s="65">
        <f>'L4'!E20</f>
        <v>2403.9002999999998</v>
      </c>
      <c r="D21" s="73">
        <f>'L3'!E20</f>
        <v>2709.0299</v>
      </c>
      <c r="E21" s="73">
        <f>'L2'!E20</f>
        <v>2883.1107499999998</v>
      </c>
      <c r="F21" s="73">
        <f>'A2'!E20</f>
        <v>2883.1107499999998</v>
      </c>
      <c r="G21" s="73">
        <f>'A1'!E20</f>
        <v>3276.2621000000004</v>
      </c>
      <c r="H21" s="73">
        <f>B2B!E20</f>
        <v>2798.0945999999999</v>
      </c>
      <c r="I21" s="73">
        <f>+B2A!E20</f>
        <v>3125.2944499999999</v>
      </c>
      <c r="J21" s="73">
        <f>+B1C!E20</f>
        <v>3484.9277499999998</v>
      </c>
      <c r="K21" s="73">
        <f>+B1B!E20</f>
        <v>3727.7370500000002</v>
      </c>
      <c r="L21" s="73">
        <f>+B1A!E20</f>
        <v>3809.9473500000004</v>
      </c>
      <c r="M21" s="73">
        <f>+'B1A BIS'!E20</f>
        <v>3954.6156500000002</v>
      </c>
      <c r="N21" s="73">
        <f>+'MV2'!E20</f>
        <v>3148.9610000000002</v>
      </c>
      <c r="O21" s="73">
        <f>+'MV1'!E20</f>
        <v>3486.1211499999999</v>
      </c>
      <c r="P21" s="73">
        <f>+'L1'!E20</f>
        <v>4289.7766000000001</v>
      </c>
      <c r="Q21" s="73">
        <f>+'K5'!E20</f>
        <v>4376.5547999999999</v>
      </c>
      <c r="R21" s="73">
        <f>+'K3'!E20</f>
        <v>4544.8837000000003</v>
      </c>
      <c r="S21" s="73">
        <f>+'K2'!E20</f>
        <v>4707.2013999999999</v>
      </c>
      <c r="T21" s="73">
        <f>+'K1'!E20</f>
        <v>4869.5182499999992</v>
      </c>
      <c r="U21" s="73">
        <f>+'G1'!E20</f>
        <v>4880.6039499999997</v>
      </c>
      <c r="V21" s="73">
        <f>+GS!E20</f>
        <v>6232.8256000000001</v>
      </c>
    </row>
    <row r="22" spans="2:22" x14ac:dyDescent="0.3">
      <c r="B22" s="70">
        <v>14</v>
      </c>
      <c r="C22" s="65">
        <f>'L4'!E21</f>
        <v>2499.8236499999998</v>
      </c>
      <c r="D22" s="73">
        <f>'L3'!E21</f>
        <v>2798.0945999999999</v>
      </c>
      <c r="E22" s="73">
        <f>'L2'!E21</f>
        <v>3003.6985499999996</v>
      </c>
      <c r="F22" s="73">
        <f>'A2'!E21</f>
        <v>3003.6985499999996</v>
      </c>
      <c r="G22" s="73">
        <f>'A1'!E21</f>
        <v>3413.29315</v>
      </c>
      <c r="H22" s="73">
        <f>B2B!E21</f>
        <v>2899.1256000000003</v>
      </c>
      <c r="I22" s="73">
        <f>+B2A!E21</f>
        <v>3204.94965</v>
      </c>
      <c r="J22" s="73">
        <f>+B1C!E21</f>
        <v>3576.0120500000003</v>
      </c>
      <c r="K22" s="73">
        <f>+B1B!E21</f>
        <v>3825.2244000000001</v>
      </c>
      <c r="L22" s="73">
        <f>+B1A!E21</f>
        <v>3910.8092000000001</v>
      </c>
      <c r="M22" s="73">
        <f>+'B1A BIS'!E21</f>
        <v>4057.1231000000002</v>
      </c>
      <c r="N22" s="73">
        <f>+'MV2'!E21</f>
        <v>3279.14275</v>
      </c>
      <c r="O22" s="73">
        <f>+'MV1'!E21</f>
        <v>3577.2054499999999</v>
      </c>
      <c r="P22" s="73">
        <f>+'L1'!E21</f>
        <v>4364.7338499999996</v>
      </c>
      <c r="Q22" s="73">
        <f>+'K5'!E21</f>
        <v>4376.5547999999999</v>
      </c>
      <c r="R22" s="73">
        <f>+'K3'!E21</f>
        <v>4544.8837000000003</v>
      </c>
      <c r="S22" s="73">
        <f>+'K2'!E21</f>
        <v>4707.2013999999999</v>
      </c>
      <c r="T22" s="73">
        <f>+'K1'!E21</f>
        <v>4869.5182499999992</v>
      </c>
      <c r="U22" s="73">
        <f>+'G1'!E21</f>
        <v>4880.6039499999997</v>
      </c>
      <c r="V22" s="73">
        <f>+GS!E21</f>
        <v>6430.2389499999999</v>
      </c>
    </row>
    <row r="23" spans="2:22" x14ac:dyDescent="0.3">
      <c r="B23" s="70">
        <v>15</v>
      </c>
      <c r="C23" s="65">
        <f>'L4'!E22</f>
        <v>2499.8236499999998</v>
      </c>
      <c r="D23" s="73">
        <f>'L3'!E22</f>
        <v>2798.0945999999999</v>
      </c>
      <c r="E23" s="73">
        <f>'L2'!E22</f>
        <v>3003.6985499999996</v>
      </c>
      <c r="F23" s="73">
        <f>'A2'!E22</f>
        <v>3003.6985499999996</v>
      </c>
      <c r="G23" s="73">
        <f>'A1'!E22</f>
        <v>3413.29315</v>
      </c>
      <c r="H23" s="73">
        <f>B2B!E22</f>
        <v>2900.3768</v>
      </c>
      <c r="I23" s="73">
        <f>+B2A!E22</f>
        <v>3224.6067500000004</v>
      </c>
      <c r="J23" s="73">
        <f>+B1C!E22</f>
        <v>3598.8991500000002</v>
      </c>
      <c r="K23" s="73">
        <f>+B1B!E22</f>
        <v>3849.73245</v>
      </c>
      <c r="L23" s="73">
        <f>+B1A!E22</f>
        <v>3935.0103999999997</v>
      </c>
      <c r="M23" s="73">
        <f>+'B1A BIS'!E22</f>
        <v>4082.8746999999998</v>
      </c>
      <c r="N23" s="73">
        <f>+'MV2'!E22</f>
        <v>3280.1168499999999</v>
      </c>
      <c r="O23" s="73">
        <f>+'MV1'!E22</f>
        <v>3599.8392500000004</v>
      </c>
      <c r="P23" s="73">
        <f>+'L1'!E22</f>
        <v>4435.3186999999998</v>
      </c>
      <c r="Q23" s="73">
        <f>+'K5'!E22</f>
        <v>4547.8110999999999</v>
      </c>
      <c r="R23" s="73">
        <f>+'K3'!E22</f>
        <v>4722.7283500000003</v>
      </c>
      <c r="S23" s="73">
        <f>+'K2'!E22</f>
        <v>4891.39725</v>
      </c>
      <c r="T23" s="73">
        <f>+'K1'!E22</f>
        <v>5060.0653000000002</v>
      </c>
      <c r="U23" s="73">
        <f>+'G1'!E22</f>
        <v>5041.7750000000005</v>
      </c>
      <c r="V23" s="73">
        <f>+GS!E22</f>
        <v>6430.2389499999999</v>
      </c>
    </row>
    <row r="24" spans="2:22" x14ac:dyDescent="0.3">
      <c r="B24" s="70">
        <v>16</v>
      </c>
      <c r="C24" s="65">
        <f>'L4'!E23</f>
        <v>2540.4868000000001</v>
      </c>
      <c r="D24" s="73">
        <f>'L3'!E23</f>
        <v>2875.7659000000003</v>
      </c>
      <c r="E24" s="73">
        <f>'L2'!E23</f>
        <v>3124.2863499999999</v>
      </c>
      <c r="F24" s="73">
        <f>'A2'!E23</f>
        <v>3124.2863499999999</v>
      </c>
      <c r="G24" s="73">
        <f>'A1'!E23</f>
        <v>3605.31495</v>
      </c>
      <c r="H24" s="73">
        <f>B2B!E23</f>
        <v>3015.4838</v>
      </c>
      <c r="I24" s="73">
        <f>+B2A!E23</f>
        <v>3301.7425499999999</v>
      </c>
      <c r="J24" s="73">
        <f>+B1C!E23</f>
        <v>3689.3884500000004</v>
      </c>
      <c r="K24" s="73">
        <f>+B1B!E23</f>
        <v>3946.5806000000002</v>
      </c>
      <c r="L24" s="73">
        <f>+B1A!E23</f>
        <v>4035.2322000000004</v>
      </c>
      <c r="M24" s="73">
        <f>+'B1A BIS'!E23</f>
        <v>4185.01325</v>
      </c>
      <c r="N24" s="73">
        <f>+'MV2'!E23</f>
        <v>3410.2986000000005</v>
      </c>
      <c r="O24" s="73">
        <f>+'MV1'!E23</f>
        <v>3719.0500500000003</v>
      </c>
      <c r="P24" s="73">
        <f>+'L1'!E23</f>
        <v>4542.8334999999997</v>
      </c>
      <c r="Q24" s="73">
        <f>+'K5'!E23</f>
        <v>4547.8110999999999</v>
      </c>
      <c r="R24" s="73">
        <f>+'K3'!E23</f>
        <v>4722.7283500000003</v>
      </c>
      <c r="S24" s="73">
        <f>+'K2'!E23</f>
        <v>4891.39725</v>
      </c>
      <c r="T24" s="73">
        <f>+'K1'!E23</f>
        <v>5060.0653000000002</v>
      </c>
      <c r="U24" s="73">
        <f>+'G1'!E23</f>
        <v>5041.7750000000005</v>
      </c>
      <c r="V24" s="73">
        <f>+GS!E23</f>
        <v>6627.6531500000001</v>
      </c>
    </row>
    <row r="25" spans="2:22" x14ac:dyDescent="0.3">
      <c r="B25" s="70">
        <v>17</v>
      </c>
      <c r="C25" s="65">
        <f>'L4'!E24</f>
        <v>2540.4868000000001</v>
      </c>
      <c r="D25" s="73">
        <f>'L3'!E24</f>
        <v>2875.7659000000003</v>
      </c>
      <c r="E25" s="73">
        <f>'L2'!E24</f>
        <v>3124.2863499999999</v>
      </c>
      <c r="F25" s="73">
        <f>'A2'!E24</f>
        <v>3124.2863499999999</v>
      </c>
      <c r="G25" s="73">
        <f>'A1'!E24</f>
        <v>3684.2714500000006</v>
      </c>
      <c r="H25" s="73">
        <f>B2B!E24</f>
        <v>3016.73245</v>
      </c>
      <c r="I25" s="73">
        <f>+B2A!E24</f>
        <v>3319.0103000000004</v>
      </c>
      <c r="J25" s="73">
        <f>+B1C!E24</f>
        <v>3711.6924500000005</v>
      </c>
      <c r="K25" s="73">
        <f>+B1B!E24</f>
        <v>3970.4766500000001</v>
      </c>
      <c r="L25" s="73">
        <f>+B1A!E24</f>
        <v>4058.8256500000002</v>
      </c>
      <c r="M25" s="73">
        <f>+'B1A BIS'!E24</f>
        <v>4210.4104000000007</v>
      </c>
      <c r="N25" s="73">
        <f>+'MV2'!E24</f>
        <v>3411.6339499999999</v>
      </c>
      <c r="O25" s="73">
        <f>+'MV1'!E24</f>
        <v>3779.9636</v>
      </c>
      <c r="P25" s="73">
        <f>+'L1'!E24</f>
        <v>4580.9058500000001</v>
      </c>
      <c r="Q25" s="73">
        <f>+'K5'!E24</f>
        <v>4738.0963499999998</v>
      </c>
      <c r="R25" s="73">
        <f>+'K3'!E24</f>
        <v>4920.3321000000005</v>
      </c>
      <c r="S25" s="73">
        <f>+'K2'!E24</f>
        <v>5096.0559999999996</v>
      </c>
      <c r="T25" s="73">
        <f>+'K1'!E24</f>
        <v>5271.7841500000004</v>
      </c>
      <c r="U25" s="73">
        <f>+'G1'!E24</f>
        <v>5202.9961999999996</v>
      </c>
      <c r="V25" s="73">
        <f>+GS!E24</f>
        <v>6627.6531500000001</v>
      </c>
    </row>
    <row r="26" spans="2:22" x14ac:dyDescent="0.3">
      <c r="B26" s="70">
        <v>18</v>
      </c>
      <c r="C26" s="65">
        <f>'L4'!E25</f>
        <v>2636.4093000000003</v>
      </c>
      <c r="D26" s="73">
        <f>'L3'!E25</f>
        <v>2986.7580499999999</v>
      </c>
      <c r="E26" s="73">
        <f>'L2'!E25</f>
        <v>3244.875</v>
      </c>
      <c r="F26" s="73">
        <f>'A2'!E25</f>
        <v>3244.875</v>
      </c>
      <c r="G26" s="73">
        <f>'A1'!E25</f>
        <v>3797.3240000000001</v>
      </c>
      <c r="H26" s="73">
        <f>B2B!E25</f>
        <v>3131.8394499999999</v>
      </c>
      <c r="I26" s="73">
        <f>+B2A!E25</f>
        <v>3393.8919000000001</v>
      </c>
      <c r="J26" s="73">
        <f>+B1C!E25</f>
        <v>3799.3283000000001</v>
      </c>
      <c r="K26" s="73">
        <f>+B1B!E25</f>
        <v>4064.2690499999999</v>
      </c>
      <c r="L26" s="73">
        <f>+B1A!E25</f>
        <v>4176.8124500000004</v>
      </c>
      <c r="M26" s="73">
        <f>+'B1A BIS'!E25</f>
        <v>4309.9589999999998</v>
      </c>
      <c r="N26" s="73">
        <f>+'MV2'!E25</f>
        <v>3541.8157000000001</v>
      </c>
      <c r="O26" s="73">
        <f>+'MV1'!E25</f>
        <v>3856.4857000000002</v>
      </c>
      <c r="P26" s="73">
        <f>+'L1'!E25</f>
        <v>4720.9357</v>
      </c>
      <c r="Q26" s="73">
        <f>+'K5'!E25</f>
        <v>4738.0963499999998</v>
      </c>
      <c r="R26" s="73">
        <f>+'K3'!E25</f>
        <v>4920.3321000000005</v>
      </c>
      <c r="S26" s="73">
        <f>+'K2'!E25</f>
        <v>5096.0559999999996</v>
      </c>
      <c r="T26" s="73">
        <f>+'K1'!E25</f>
        <v>5271.7841500000004</v>
      </c>
      <c r="U26" s="73">
        <f>+'G1'!E25</f>
        <v>5202.9961999999996</v>
      </c>
      <c r="V26" s="73">
        <f>+GS!E25</f>
        <v>6825.066499999999</v>
      </c>
    </row>
    <row r="27" spans="2:22" x14ac:dyDescent="0.3">
      <c r="B27" s="70">
        <v>19</v>
      </c>
      <c r="C27" s="65">
        <f>'L4'!E26</f>
        <v>2636.4093000000003</v>
      </c>
      <c r="D27" s="73">
        <f>'L3'!E26</f>
        <v>2986.7580499999999</v>
      </c>
      <c r="E27" s="73">
        <f>'L2'!E26</f>
        <v>3244.875</v>
      </c>
      <c r="F27" s="73">
        <f>'A2'!E26</f>
        <v>3244.875</v>
      </c>
      <c r="G27" s="73">
        <f>'A1'!E26</f>
        <v>3876.2805000000003</v>
      </c>
      <c r="H27" s="73">
        <f>B2B!E26</f>
        <v>3133.0923500000004</v>
      </c>
      <c r="I27" s="73">
        <f>+B2A!E26</f>
        <v>3409.0278499999999</v>
      </c>
      <c r="J27" s="73">
        <f>+B1C!E26</f>
        <v>3818.9318499999999</v>
      </c>
      <c r="K27" s="73">
        <f>+B1B!E26</f>
        <v>4085.2631999999999</v>
      </c>
      <c r="L27" s="73">
        <f>+B1A!E26</f>
        <v>4177.7899500000003</v>
      </c>
      <c r="M27" s="73">
        <f>+'B1A BIS'!E26</f>
        <v>4332.2408999999998</v>
      </c>
      <c r="N27" s="73">
        <f>+'MV2'!E26</f>
        <v>3543.2318</v>
      </c>
      <c r="O27" s="73">
        <f>+'MV1'!E26</f>
        <v>3924.2324000000003</v>
      </c>
      <c r="P27" s="73">
        <f>+'L1'!E26</f>
        <v>4726.4428500000004</v>
      </c>
      <c r="Q27" s="73">
        <f>+'K5'!E26</f>
        <v>4738.0963499999998</v>
      </c>
      <c r="R27" s="73">
        <f>+'K3'!E26</f>
        <v>4920.3321000000005</v>
      </c>
      <c r="S27" s="73">
        <f>+'K2'!E26</f>
        <v>5096.0559999999996</v>
      </c>
      <c r="T27" s="73">
        <f>+'K1'!E26</f>
        <v>5271.7841500000004</v>
      </c>
      <c r="U27" s="73">
        <f>+'G1'!E26</f>
        <v>5364.2165500000001</v>
      </c>
      <c r="V27" s="73">
        <f>+GS!E26</f>
        <v>6825.066499999999</v>
      </c>
    </row>
    <row r="28" spans="2:22" x14ac:dyDescent="0.3">
      <c r="B28" s="70">
        <v>20</v>
      </c>
      <c r="C28" s="65">
        <f>'L4'!E27</f>
        <v>2732.3326500000003</v>
      </c>
      <c r="D28" s="73">
        <f>'L3'!E27</f>
        <v>3097.7552999999998</v>
      </c>
      <c r="E28" s="73">
        <f>'L2'!E27</f>
        <v>3365.4628000000002</v>
      </c>
      <c r="F28" s="73">
        <f>'A2'!E27</f>
        <v>3365.4628000000002</v>
      </c>
      <c r="G28" s="73">
        <f>'A1'!E27</f>
        <v>3876.2805000000003</v>
      </c>
      <c r="H28" s="73">
        <f>B2B!E27</f>
        <v>3248.1985</v>
      </c>
      <c r="I28" s="73">
        <f>+B2A!E27</f>
        <v>3481.9017500000004</v>
      </c>
      <c r="J28" s="73">
        <f>+B1C!E27</f>
        <v>3904.0083500000005</v>
      </c>
      <c r="K28" s="73">
        <f>+B1B!E27</f>
        <v>4176.3152</v>
      </c>
      <c r="L28" s="73">
        <f>+B1A!E27</f>
        <v>4331.2668000000003</v>
      </c>
      <c r="M28" s="73">
        <f>+'B1A BIS'!E27</f>
        <v>4429.1111500000006</v>
      </c>
      <c r="N28" s="73">
        <f>+'MV2'!E27</f>
        <v>3673.4101499999997</v>
      </c>
      <c r="O28" s="73">
        <f>+'MV1'!E27</f>
        <v>3932.3303500000002</v>
      </c>
      <c r="P28" s="73">
        <f>+'L1'!E27</f>
        <v>4899.0353500000001</v>
      </c>
      <c r="Q28" s="73">
        <f>+'K5'!E27</f>
        <v>4909.3518000000004</v>
      </c>
      <c r="R28" s="73">
        <f>+'K3'!E27</f>
        <v>5098.1724999999997</v>
      </c>
      <c r="S28" s="73">
        <f>+'K2'!E27</f>
        <v>5280.2527</v>
      </c>
      <c r="T28" s="73">
        <f>+'K1'!E27</f>
        <v>5462.3286500000004</v>
      </c>
      <c r="U28" s="73">
        <f>+'G1'!E27</f>
        <v>5364.2165500000001</v>
      </c>
      <c r="V28" s="73">
        <f>+GS!E27</f>
        <v>7022.4807000000001</v>
      </c>
    </row>
    <row r="29" spans="2:22" x14ac:dyDescent="0.3">
      <c r="B29" s="70">
        <v>21</v>
      </c>
      <c r="C29" s="65">
        <f>'L4'!E28</f>
        <v>2732.3326500000003</v>
      </c>
      <c r="D29" s="73">
        <f>'L3'!E28</f>
        <v>3097.7552999999998</v>
      </c>
      <c r="E29" s="73">
        <f>'L2'!E28</f>
        <v>3365.4628000000002</v>
      </c>
      <c r="F29" s="73">
        <f>'A2'!E28</f>
        <v>3365.4628000000002</v>
      </c>
      <c r="G29" s="73">
        <f>'A1'!E28</f>
        <v>3955.2369999999996</v>
      </c>
      <c r="H29" s="73">
        <f>B2B!E28</f>
        <v>3249.44715</v>
      </c>
      <c r="I29" s="73">
        <f>+B2A!E28</f>
        <v>3495.1447499999999</v>
      </c>
      <c r="J29" s="73">
        <f>+B1C!E28</f>
        <v>3921.1944999999996</v>
      </c>
      <c r="K29" s="73">
        <f>+B1B!E28</f>
        <v>4194.7253499999997</v>
      </c>
      <c r="L29" s="73">
        <f>+B1A!E28</f>
        <v>4332.2400500000003</v>
      </c>
      <c r="M29" s="73">
        <f>+'B1A BIS'!E28</f>
        <v>4447.6564500000004</v>
      </c>
      <c r="N29" s="73">
        <f>+'MV2'!E28</f>
        <v>3674.8245500000003</v>
      </c>
      <c r="O29" s="73">
        <f>+'MV1'!E28</f>
        <v>4004.163</v>
      </c>
      <c r="P29" s="73">
        <f>+'L1'!E28</f>
        <v>4903.1076999999996</v>
      </c>
      <c r="Q29" s="73">
        <f>+'K5'!E28</f>
        <v>4909.3518000000004</v>
      </c>
      <c r="R29" s="73">
        <f>+'K3'!E28</f>
        <v>5098.1724999999997</v>
      </c>
      <c r="S29" s="73">
        <f>+'K2'!E28</f>
        <v>5280.2527</v>
      </c>
      <c r="T29" s="73">
        <f>+'K1'!E28</f>
        <v>5462.3286500000004</v>
      </c>
      <c r="U29" s="73">
        <f>+'G1'!E28</f>
        <v>5525.4343499999995</v>
      </c>
      <c r="V29" s="73">
        <f>+GS!E28</f>
        <v>7022.4807000000001</v>
      </c>
    </row>
    <row r="30" spans="2:22" x14ac:dyDescent="0.3">
      <c r="B30" s="70">
        <v>22</v>
      </c>
      <c r="C30" s="65">
        <f>'L4'!E29</f>
        <v>2798.0945999999999</v>
      </c>
      <c r="D30" s="73">
        <f>'L3'!E29</f>
        <v>3208.7525499999997</v>
      </c>
      <c r="E30" s="73">
        <f>'L2'!E29</f>
        <v>3486.0497500000001</v>
      </c>
      <c r="F30" s="73">
        <f>'A2'!E29</f>
        <v>3486.0497500000001</v>
      </c>
      <c r="G30" s="73">
        <f>'A1'!E29</f>
        <v>3961.4207499999998</v>
      </c>
      <c r="H30" s="73">
        <f>B2B!E29</f>
        <v>3364.5550000000003</v>
      </c>
      <c r="I30" s="73">
        <f>+B2A!E29</f>
        <v>3566.2421500000005</v>
      </c>
      <c r="J30" s="73">
        <f>+B1C!E29</f>
        <v>4005.2093500000001</v>
      </c>
      <c r="K30" s="73">
        <f>+B1B!E29</f>
        <v>4285.4985500000003</v>
      </c>
      <c r="L30" s="73">
        <f>+B1A!E29</f>
        <v>4485.7168999999994</v>
      </c>
      <c r="M30" s="73">
        <f>+'B1A BIS'!E29</f>
        <v>4583.5612499999997</v>
      </c>
      <c r="N30" s="73">
        <f>+'MV2'!E29</f>
        <v>3805.0063</v>
      </c>
      <c r="O30" s="73">
        <f>+'MV1'!E29</f>
        <v>4010.3476000000001</v>
      </c>
      <c r="P30" s="73">
        <f>+'L1'!E29</f>
        <v>5077.1375500000004</v>
      </c>
      <c r="Q30" s="73">
        <f>+'K5'!E29</f>
        <v>5099.6370500000003</v>
      </c>
      <c r="R30" s="73">
        <f>+'K3'!E29</f>
        <v>5295.7753999999995</v>
      </c>
      <c r="S30" s="73">
        <f>+'K2'!E29</f>
        <v>5484.9106000000002</v>
      </c>
      <c r="T30" s="73">
        <f>+'K1'!E29</f>
        <v>5674.0475000000006</v>
      </c>
      <c r="U30" s="73">
        <f>+'G1'!E29</f>
        <v>5525.4343499999995</v>
      </c>
      <c r="V30" s="73">
        <f>+GS!E29</f>
        <v>7219.8473000000004</v>
      </c>
    </row>
    <row r="31" spans="2:22" x14ac:dyDescent="0.3">
      <c r="B31" s="70">
        <v>23</v>
      </c>
      <c r="C31" s="65">
        <f>'L4'!E30</f>
        <v>2868.9183000000003</v>
      </c>
      <c r="D31" s="73">
        <f>'L3'!E30</f>
        <v>3319.7464</v>
      </c>
      <c r="E31" s="73">
        <f>'L2'!E30</f>
        <v>3606.6392500000002</v>
      </c>
      <c r="F31" s="73">
        <f>'A2'!E30</f>
        <v>3606.6392500000002</v>
      </c>
      <c r="G31" s="73">
        <f>'A1'!E30</f>
        <v>4098.4526500000002</v>
      </c>
      <c r="H31" s="73">
        <f>B2B!E30</f>
        <v>3480.9132</v>
      </c>
      <c r="I31" s="73">
        <f>+B2A!E30</f>
        <v>3646.6172999999999</v>
      </c>
      <c r="J31" s="73">
        <f>+B1C!E30</f>
        <v>4143.7330000000002</v>
      </c>
      <c r="K31" s="73">
        <f>+B1B!E30</f>
        <v>4433.7164499999999</v>
      </c>
      <c r="L31" s="73">
        <f>+B1A!E30</f>
        <v>4640.8444499999996</v>
      </c>
      <c r="M31" s="73">
        <f>+'B1A BIS'!E30</f>
        <v>4738.6896500000003</v>
      </c>
      <c r="N31" s="73">
        <f>+'MV2'!E30</f>
        <v>3936.6007500000001</v>
      </c>
      <c r="O31" s="73">
        <f>+'MV1'!E30</f>
        <v>4148.357</v>
      </c>
      <c r="P31" s="73">
        <f>+'L1'!E30</f>
        <v>5255.2372000000005</v>
      </c>
      <c r="Q31" s="73">
        <f>+'K5'!E30</f>
        <v>5289.9231499999996</v>
      </c>
      <c r="R31" s="73">
        <f>+'K3'!E30</f>
        <v>5493.3825500000003</v>
      </c>
      <c r="S31" s="73">
        <f>+'K2'!E30</f>
        <v>5689.5735999999997</v>
      </c>
      <c r="T31" s="73">
        <f>+'K1'!E30</f>
        <v>5885.7646499999992</v>
      </c>
      <c r="U31" s="73">
        <f>+'G1'!E30</f>
        <v>5686.6555500000004</v>
      </c>
      <c r="V31" s="73">
        <f>+GS!E30</f>
        <v>7219.8473000000004</v>
      </c>
    </row>
    <row r="32" spans="2:22" x14ac:dyDescent="0.3">
      <c r="B32" s="70">
        <v>24</v>
      </c>
      <c r="C32" s="65">
        <f>'L4'!E31</f>
        <v>2964.8382499999998</v>
      </c>
      <c r="D32" s="73">
        <f>'L3'!E31</f>
        <v>3430.7436500000003</v>
      </c>
      <c r="E32" s="73">
        <f>'L2'!E31</f>
        <v>3727.2262000000001</v>
      </c>
      <c r="F32" s="73">
        <f>'A2'!E31</f>
        <v>3727.2262000000001</v>
      </c>
      <c r="G32" s="73">
        <f>'A1'!E31</f>
        <v>4235.4853999999996</v>
      </c>
      <c r="H32" s="73">
        <f>B2B!E31</f>
        <v>3596.0210499999998</v>
      </c>
      <c r="I32" s="73">
        <f>+B2A!E31</f>
        <v>3767.2050999999997</v>
      </c>
      <c r="J32" s="73">
        <f>+B1C!E31</f>
        <v>4280.764900000001</v>
      </c>
      <c r="K32" s="73">
        <f>+B1B!E31</f>
        <v>4580.3380500000003</v>
      </c>
      <c r="L32" s="73">
        <f>+B1A!E31</f>
        <v>4794.3212999999996</v>
      </c>
      <c r="M32" s="73">
        <f>+'B1A BIS'!E31</f>
        <v>4892.1656499999999</v>
      </c>
      <c r="N32" s="73">
        <f>+'MV2'!E31</f>
        <v>4066.7824999999998</v>
      </c>
      <c r="O32" s="73">
        <f>+'MV1'!E31</f>
        <v>4285.3888999999999</v>
      </c>
      <c r="P32" s="73">
        <f>+'L1'!E31</f>
        <v>5429.2670500000004</v>
      </c>
      <c r="Q32" s="73">
        <f>+'K5'!E31</f>
        <v>5442.1504999999997</v>
      </c>
      <c r="R32" s="73">
        <f>+'K3'!E31</f>
        <v>5651.4638500000001</v>
      </c>
      <c r="S32" s="73">
        <f>+'K2'!E31</f>
        <v>5853.3031500000006</v>
      </c>
      <c r="T32" s="73">
        <f>+'K1'!E31</f>
        <v>6055.1382000000003</v>
      </c>
      <c r="U32" s="73">
        <f>+'G1'!E31</f>
        <v>5686.6555500000004</v>
      </c>
      <c r="V32" s="73">
        <f>+GS!E31</f>
        <v>7219.8473000000004</v>
      </c>
    </row>
    <row r="33" spans="2:22" x14ac:dyDescent="0.3">
      <c r="B33" s="70">
        <v>25</v>
      </c>
      <c r="C33" s="65">
        <f>'L4'!E32</f>
        <v>2970.2170500000007</v>
      </c>
      <c r="D33" s="73">
        <f>'L3'!E32</f>
        <v>3436.9673500000004</v>
      </c>
      <c r="E33" s="73">
        <f>'L2'!E32</f>
        <v>3733.9887999999996</v>
      </c>
      <c r="F33" s="73">
        <f>'A2'!E32</f>
        <v>3733.9887999999996</v>
      </c>
      <c r="G33" s="73">
        <f>'A1'!E32</f>
        <v>4243.1694000000007</v>
      </c>
      <c r="H33" s="73">
        <f>B2B!E32</f>
        <v>3603.7951499999999</v>
      </c>
      <c r="I33" s="73">
        <f>+B2A!E32</f>
        <v>3775.3506500000003</v>
      </c>
      <c r="J33" s="73">
        <f>+B1C!E32</f>
        <v>4290.0230999999994</v>
      </c>
      <c r="K33" s="73">
        <f>+B1B!E32</f>
        <v>4590.2465000000002</v>
      </c>
      <c r="L33" s="73">
        <f>+B1A!E32</f>
        <v>4804.6896000000006</v>
      </c>
      <c r="M33" s="73">
        <f>+'B1A BIS'!E32</f>
        <v>4902.7115999999996</v>
      </c>
      <c r="N33" s="73">
        <f>+'MV2'!E32</f>
        <v>4075.5749000000001</v>
      </c>
      <c r="O33" s="73">
        <f>+'MV1'!E32</f>
        <v>4294.1396500000001</v>
      </c>
      <c r="P33" s="73">
        <f>+'L1'!E32</f>
        <v>5439.1176999999998</v>
      </c>
      <c r="Q33" s="73">
        <f>+'K5'!E32</f>
        <v>5452.0241000000005</v>
      </c>
      <c r="R33" s="73">
        <f>+'K3'!E32</f>
        <v>5661.7174000000005</v>
      </c>
      <c r="S33" s="73">
        <f>+'K2'!E32</f>
        <v>5863.9222</v>
      </c>
      <c r="T33" s="73">
        <f>+'K1'!E32</f>
        <v>6066.1244499999993</v>
      </c>
      <c r="U33" s="73">
        <f>+'G1'!E32</f>
        <v>5696.972850000001</v>
      </c>
      <c r="V33" s="73">
        <f>+GS!E32</f>
        <v>7232.9457999999995</v>
      </c>
    </row>
    <row r="34" spans="2:22" x14ac:dyDescent="0.3">
      <c r="B34" s="70">
        <v>26</v>
      </c>
      <c r="C34" s="65">
        <f>'L4'!E33</f>
        <v>2975.20145</v>
      </c>
      <c r="D34" s="73">
        <f>'L3'!E33</f>
        <v>3442.7354499999997</v>
      </c>
      <c r="E34" s="73">
        <f>'L2'!E33</f>
        <v>3740.2550000000001</v>
      </c>
      <c r="F34" s="73">
        <f>'A2'!E33</f>
        <v>3740.2550000000001</v>
      </c>
      <c r="G34" s="73">
        <f>'A1'!E33</f>
        <v>4250.2898500000001</v>
      </c>
      <c r="H34" s="73">
        <f>B2B!E33</f>
        <v>3609.8429000000001</v>
      </c>
      <c r="I34" s="73">
        <f>+B2A!E33</f>
        <v>3781.6865499999999</v>
      </c>
      <c r="J34" s="73">
        <f>+B1C!E33</f>
        <v>4297.2217500000006</v>
      </c>
      <c r="K34" s="73">
        <f>+B1B!E33</f>
        <v>4597.9492</v>
      </c>
      <c r="L34" s="73">
        <f>+B1A!E33</f>
        <v>4812.7527</v>
      </c>
      <c r="M34" s="73">
        <f>+'B1A BIS'!E33</f>
        <v>4910.9387499999993</v>
      </c>
      <c r="N34" s="73">
        <f>+'MV2'!E33</f>
        <v>4082.4140000000002</v>
      </c>
      <c r="O34" s="73">
        <f>+'MV1'!E33</f>
        <v>4301.3459500000008</v>
      </c>
      <c r="P34" s="73">
        <f>+'L1'!E33</f>
        <v>5448.2450000000008</v>
      </c>
      <c r="Q34" s="73">
        <f>+'K5'!E33</f>
        <v>5461.1726499999995</v>
      </c>
      <c r="R34" s="73">
        <f>+'K3'!E33</f>
        <v>5671.2178500000009</v>
      </c>
      <c r="S34" s="73">
        <f>+'K2'!E33</f>
        <v>5873.7626499999997</v>
      </c>
      <c r="T34" s="73">
        <f>+'K1'!E33</f>
        <v>6076.3040499999988</v>
      </c>
      <c r="U34" s="73">
        <f>+'G1'!E33</f>
        <v>5706.5328</v>
      </c>
      <c r="V34" s="73">
        <f>+GS!E33</f>
        <v>7245.08295</v>
      </c>
    </row>
    <row r="35" spans="2:22" x14ac:dyDescent="0.3">
      <c r="B35" s="70">
        <v>27</v>
      </c>
      <c r="C35" s="65">
        <f>'L4'!E34</f>
        <v>2979.8194999999996</v>
      </c>
      <c r="D35" s="73">
        <f>'L3'!E34</f>
        <v>3448.0785499999997</v>
      </c>
      <c r="E35" s="73">
        <f>'L2'!E34</f>
        <v>3746.0596500000001</v>
      </c>
      <c r="F35" s="73">
        <f>'A2'!E34</f>
        <v>3746.0596500000001</v>
      </c>
      <c r="G35" s="73">
        <f>'A1'!E34</f>
        <v>4256.8867</v>
      </c>
      <c r="H35" s="73">
        <f>B2B!E34</f>
        <v>3616.7049500000003</v>
      </c>
      <c r="I35" s="73">
        <f>+B2A!E34</f>
        <v>3788.8758500000004</v>
      </c>
      <c r="J35" s="73">
        <f>+B1C!E34</f>
        <v>4305.3859999999995</v>
      </c>
      <c r="K35" s="73">
        <f>+B1B!E34</f>
        <v>4606.6837999999998</v>
      </c>
      <c r="L35" s="73">
        <f>+B1A!E34</f>
        <v>4821.8969999999999</v>
      </c>
      <c r="M35" s="73">
        <f>+'B1A BIS'!E34</f>
        <v>4920.2360499999995</v>
      </c>
      <c r="N35" s="73">
        <f>+'MV2'!E34</f>
        <v>4090.1728000000003</v>
      </c>
      <c r="O35" s="73">
        <f>+'MV1'!E34</f>
        <v>4309.0044500000004</v>
      </c>
      <c r="P35" s="73">
        <f>+'L1'!E34</f>
        <v>5456.7008000000005</v>
      </c>
      <c r="Q35" s="73">
        <f>+'K5'!E34</f>
        <v>5469.6488499999996</v>
      </c>
      <c r="R35" s="73">
        <f>+'K3'!E34</f>
        <v>5680.02045</v>
      </c>
      <c r="S35" s="73">
        <f>+'K2'!E34</f>
        <v>5882.8788999999997</v>
      </c>
      <c r="T35" s="73">
        <f>+'K1'!E34</f>
        <v>6085.7348000000002</v>
      </c>
      <c r="U35" s="73">
        <f>+'G1'!E34</f>
        <v>5715.3898000000008</v>
      </c>
      <c r="V35" s="73">
        <f>+GS!E34</f>
        <v>7256.3275999999996</v>
      </c>
    </row>
    <row r="36" spans="2:22" x14ac:dyDescent="0.3">
      <c r="B36" s="70">
        <v>28</v>
      </c>
      <c r="C36" s="65">
        <f>'L4'!E35</f>
        <v>2984.09755</v>
      </c>
      <c r="D36" s="73">
        <f>'L3'!E35</f>
        <v>3453.0289500000003</v>
      </c>
      <c r="E36" s="73">
        <f>'L2'!E35</f>
        <v>3751.4384500000001</v>
      </c>
      <c r="F36" s="73">
        <f>'A2'!E35</f>
        <v>3751.4384500000001</v>
      </c>
      <c r="G36" s="73">
        <f>'A1'!E35</f>
        <v>4262.9982</v>
      </c>
      <c r="H36" s="73">
        <f>B2B!E35</f>
        <v>3621.8975999999998</v>
      </c>
      <c r="I36" s="73">
        <f>+B2A!E35</f>
        <v>3794.31585</v>
      </c>
      <c r="J36" s="73">
        <f>+B1C!E35</f>
        <v>4311.5680499999999</v>
      </c>
      <c r="K36" s="73">
        <f>+B1B!E35</f>
        <v>4613.2976499999995</v>
      </c>
      <c r="L36" s="73">
        <f>+B1A!E35</f>
        <v>4828.8202499999998</v>
      </c>
      <c r="M36" s="73">
        <f>+'B1A BIS'!E35</f>
        <v>4927.3004000000001</v>
      </c>
      <c r="N36" s="73">
        <f>+'MV2'!E35</f>
        <v>4096.0454499999996</v>
      </c>
      <c r="O36" s="73">
        <f>+'MV1'!E35</f>
        <v>4315.1907499999998</v>
      </c>
      <c r="P36" s="73">
        <f>+'L1'!E35</f>
        <v>5464.5352499999999</v>
      </c>
      <c r="Q36" s="73">
        <f>+'K5'!E35</f>
        <v>5477.5019999999995</v>
      </c>
      <c r="R36" s="73">
        <f>+'K3'!E35</f>
        <v>5688.1753500000013</v>
      </c>
      <c r="S36" s="73">
        <f>+'K2'!E35</f>
        <v>5891.3253500000001</v>
      </c>
      <c r="T36" s="73">
        <f>+'K1'!E35</f>
        <v>6094.4719500000001</v>
      </c>
      <c r="U36" s="73">
        <f>+'G1'!E35</f>
        <v>5723.5956999999999</v>
      </c>
      <c r="V36" s="73">
        <f>+GS!E35</f>
        <v>7266.7460500000007</v>
      </c>
    </row>
    <row r="37" spans="2:22" x14ac:dyDescent="0.3">
      <c r="B37" s="70">
        <v>29</v>
      </c>
      <c r="C37" s="65">
        <f>'L4'!E36</f>
        <v>2988.0585499999997</v>
      </c>
      <c r="D37" s="73">
        <f>'L3'!E36</f>
        <v>3457.6130000000003</v>
      </c>
      <c r="E37" s="73">
        <f>'L2'!E36</f>
        <v>3756.4177500000005</v>
      </c>
      <c r="F37" s="73">
        <f>'A2'!E36</f>
        <v>3756.4177500000005</v>
      </c>
      <c r="G37" s="73">
        <f>'A1'!E36</f>
        <v>4268.6574999999993</v>
      </c>
      <c r="H37" s="73">
        <f>B2B!E36</f>
        <v>3626.7052000000003</v>
      </c>
      <c r="I37" s="73">
        <f>+B2A!E36</f>
        <v>3799.3521000000001</v>
      </c>
      <c r="J37" s="73">
        <f>+B1C!E36</f>
        <v>4317.2911000000004</v>
      </c>
      <c r="K37" s="73">
        <f>+B1B!E36</f>
        <v>4619.4219000000003</v>
      </c>
      <c r="L37" s="73">
        <f>+B1A!E36</f>
        <v>4835.2300999999998</v>
      </c>
      <c r="M37" s="73">
        <f>+'B1A BIS'!E36</f>
        <v>4933.8411500000002</v>
      </c>
      <c r="N37" s="73">
        <f>+'MV2'!E36</f>
        <v>4101.4829</v>
      </c>
      <c r="O37" s="73">
        <f>+'MV1'!E36</f>
        <v>4320.91975</v>
      </c>
      <c r="P37" s="73">
        <f>+'L1'!E36</f>
        <v>5471.7891499999996</v>
      </c>
      <c r="Q37" s="73">
        <f>+'K5'!E36</f>
        <v>5484.7728999999999</v>
      </c>
      <c r="R37" s="73">
        <f>+'K3'!E36</f>
        <v>5695.7258999999995</v>
      </c>
      <c r="S37" s="73">
        <f>+'K2'!E36</f>
        <v>5899.1462000000001</v>
      </c>
      <c r="T37" s="73">
        <f>+'K1'!E36</f>
        <v>6102.5622500000009</v>
      </c>
      <c r="U37" s="73">
        <f>+'G1'!E36</f>
        <v>5731.1930000000002</v>
      </c>
      <c r="V37" s="73">
        <f>+GS!E36</f>
        <v>7276.3927000000003</v>
      </c>
    </row>
    <row r="38" spans="2:22" x14ac:dyDescent="0.3">
      <c r="B38" s="70">
        <v>30</v>
      </c>
      <c r="C38" s="65">
        <f>'L4'!E37</f>
        <v>2991.7313999999997</v>
      </c>
      <c r="D38" s="73">
        <f>'L3'!E37</f>
        <v>3461.8630000000003</v>
      </c>
      <c r="E38" s="73">
        <f>'L2'!E37</f>
        <v>3761.0349500000002</v>
      </c>
      <c r="F38" s="73">
        <f>'A2'!E37</f>
        <v>3761.0349500000002</v>
      </c>
      <c r="G38" s="73">
        <f>'A1'!E37</f>
        <v>4273.9045500000002</v>
      </c>
      <c r="H38" s="73">
        <f>B2B!E37</f>
        <v>3631.1625999999997</v>
      </c>
      <c r="I38" s="73">
        <f>+B2A!E37</f>
        <v>3804.0219999999995</v>
      </c>
      <c r="J38" s="73">
        <f>+B1C!E37</f>
        <v>4322.5976499999997</v>
      </c>
      <c r="K38" s="73">
        <f>+B1B!E37</f>
        <v>4625.0999000000002</v>
      </c>
      <c r="L38" s="73">
        <f>+B1A!E37</f>
        <v>4841.1733000000004</v>
      </c>
      <c r="M38" s="73">
        <f>+'B1A BIS'!E37</f>
        <v>4939.9050500000003</v>
      </c>
      <c r="N38" s="73">
        <f>+'MV2'!E37</f>
        <v>4106.5242500000004</v>
      </c>
      <c r="O38" s="73">
        <f>+'MV1'!E37</f>
        <v>4326.2305500000002</v>
      </c>
      <c r="P38" s="73">
        <f>+'L1'!E37</f>
        <v>5478.5151999999998</v>
      </c>
      <c r="Q38" s="73">
        <f>+'K5'!E37</f>
        <v>5491.5142500000011</v>
      </c>
      <c r="R38" s="73">
        <f>+'K3'!E37</f>
        <v>5702.7264999999998</v>
      </c>
      <c r="S38" s="73">
        <f>+'K2'!E37</f>
        <v>5906.3967000000002</v>
      </c>
      <c r="T38" s="73">
        <f>+'K1'!E37</f>
        <v>6110.0626499999998</v>
      </c>
      <c r="U38" s="73">
        <f>+'G1'!E37</f>
        <v>5738.237799999999</v>
      </c>
      <c r="V38" s="73">
        <f>+GS!E37</f>
        <v>7285.3364000000001</v>
      </c>
    </row>
    <row r="39" spans="2:22" x14ac:dyDescent="0.3">
      <c r="B39" s="70">
        <v>31</v>
      </c>
      <c r="C39" s="65">
        <f>'L4'!E38</f>
        <v>2995.1305500000003</v>
      </c>
      <c r="D39" s="73">
        <f>'L3'!E38</f>
        <v>3465.7959500000002</v>
      </c>
      <c r="E39" s="73">
        <f>'L2'!E38</f>
        <v>3765.3078999999998</v>
      </c>
      <c r="F39" s="73">
        <f>'A2'!E38</f>
        <v>3765.3078999999998</v>
      </c>
      <c r="G39" s="73">
        <f>'A1'!E38</f>
        <v>4278.7597500000002</v>
      </c>
      <c r="H39" s="73">
        <f>B2B!E38</f>
        <v>3635.2885000000001</v>
      </c>
      <c r="I39" s="73">
        <f>+B2A!E38</f>
        <v>3808.3442500000001</v>
      </c>
      <c r="J39" s="73">
        <f>+B1C!E38</f>
        <v>4327.5089500000004</v>
      </c>
      <c r="K39" s="73">
        <f>+B1B!E38</f>
        <v>4630.3546000000006</v>
      </c>
      <c r="L39" s="73">
        <f>+B1A!E38</f>
        <v>4846.6736500000006</v>
      </c>
      <c r="M39" s="73">
        <f>+'B1A BIS'!E38</f>
        <v>4945.5175999999992</v>
      </c>
      <c r="N39" s="73">
        <f>+'MV2'!E38</f>
        <v>4111.1899000000003</v>
      </c>
      <c r="O39" s="73">
        <f>+'MV1'!E38</f>
        <v>4331.1452500000005</v>
      </c>
      <c r="P39" s="73">
        <f>+'L1'!E38</f>
        <v>5484.7388999999994</v>
      </c>
      <c r="Q39" s="73">
        <f>+'K5'!E38</f>
        <v>5497.7532499999998</v>
      </c>
      <c r="R39" s="73">
        <f>+'K3'!E38</f>
        <v>5709.2060500000007</v>
      </c>
      <c r="S39" s="73">
        <f>+'K2'!E38</f>
        <v>5913.106600000001</v>
      </c>
      <c r="T39" s="73">
        <f>+'K1'!E38</f>
        <v>6117.0045999999993</v>
      </c>
      <c r="U39" s="73">
        <f>+'G1'!E38</f>
        <v>5744.7564499999999</v>
      </c>
      <c r="V39" s="73">
        <f>+GS!E38</f>
        <v>7293.6128500000004</v>
      </c>
    </row>
    <row r="40" spans="2:22" x14ac:dyDescent="0.3">
      <c r="B40" s="70">
        <v>32</v>
      </c>
      <c r="C40" s="65">
        <f>'L4'!E39</f>
        <v>2998.2789499999999</v>
      </c>
      <c r="D40" s="73">
        <f>'L3'!E39</f>
        <v>3469.43905</v>
      </c>
      <c r="E40" s="73">
        <f>'L2'!E39</f>
        <v>3769.2655000000004</v>
      </c>
      <c r="F40" s="73">
        <f>'A2'!E39</f>
        <v>3769.2655000000004</v>
      </c>
      <c r="G40" s="73">
        <f>'A1'!E39</f>
        <v>4283.2570999999998</v>
      </c>
      <c r="H40" s="73">
        <f>B2B!E39</f>
        <v>3639.1092500000004</v>
      </c>
      <c r="I40" s="73">
        <f>+B2A!E39</f>
        <v>3812.3469</v>
      </c>
      <c r="J40" s="73">
        <f>+B1C!E39</f>
        <v>4332.0572999999995</v>
      </c>
      <c r="K40" s="73">
        <f>+B1B!E39</f>
        <v>4635.2217000000001</v>
      </c>
      <c r="L40" s="73">
        <f>+B1A!E39</f>
        <v>4851.7677000000003</v>
      </c>
      <c r="M40" s="73">
        <f>+'B1A BIS'!E39</f>
        <v>4950.7161999999998</v>
      </c>
      <c r="N40" s="73">
        <f>+'MV2'!E39</f>
        <v>4115.5113000000001</v>
      </c>
      <c r="O40" s="73">
        <f>+'MV1'!E39</f>
        <v>4335.6978500000005</v>
      </c>
      <c r="P40" s="73">
        <f>+'L1'!E39</f>
        <v>5490.5044500000004</v>
      </c>
      <c r="Q40" s="73">
        <f>+'K5'!E39</f>
        <v>5503.5324000000001</v>
      </c>
      <c r="R40" s="73">
        <f>+'K3'!E39</f>
        <v>5715.2070499999991</v>
      </c>
      <c r="S40" s="73">
        <f>+'K2'!E39</f>
        <v>5919.3226500000001</v>
      </c>
      <c r="T40" s="73">
        <f>+'K1'!E39</f>
        <v>6123.4348500000006</v>
      </c>
      <c r="U40" s="73">
        <f>+'G1'!E39</f>
        <v>5750.7948500000011</v>
      </c>
      <c r="V40" s="73">
        <f>+GS!E39</f>
        <v>7301.2798500000008</v>
      </c>
    </row>
    <row r="41" spans="2:22" x14ac:dyDescent="0.3">
      <c r="B41" s="70">
        <v>33</v>
      </c>
      <c r="C41" s="65">
        <f>'L4'!E40</f>
        <v>3001.1927500000002</v>
      </c>
      <c r="D41" s="73">
        <f>'L3'!E40</f>
        <v>3472.8110000000001</v>
      </c>
      <c r="E41" s="73">
        <f>'L2'!E40</f>
        <v>3772.9298500000004</v>
      </c>
      <c r="F41" s="73">
        <f>'A2'!E40</f>
        <v>3772.9298500000004</v>
      </c>
      <c r="G41" s="73">
        <f>'A1'!E40</f>
        <v>4287.4204</v>
      </c>
      <c r="H41" s="73">
        <f>B2B!E40</f>
        <v>3642.6461000000004</v>
      </c>
      <c r="I41" s="73">
        <f>+B2A!E40</f>
        <v>3816.0520500000007</v>
      </c>
      <c r="J41" s="73">
        <f>+B1C!E40</f>
        <v>4336.2681999999995</v>
      </c>
      <c r="K41" s="73">
        <f>+B1B!E40</f>
        <v>4639.7266999999993</v>
      </c>
      <c r="L41" s="73">
        <f>+B1A!E40</f>
        <v>4856.4835000000003</v>
      </c>
      <c r="M41" s="73">
        <f>+'B1A BIS'!E40</f>
        <v>4955.5280499999999</v>
      </c>
      <c r="N41" s="73">
        <f>+'MV2'!E40</f>
        <v>4119.5113999999994</v>
      </c>
      <c r="O41" s="73">
        <f>+'MV1'!E40</f>
        <v>4339.9121500000001</v>
      </c>
      <c r="P41" s="73">
        <f>+'L1'!E40</f>
        <v>5495.8407500000003</v>
      </c>
      <c r="Q41" s="73">
        <f>+'K5'!E40</f>
        <v>5508.8814500000008</v>
      </c>
      <c r="R41" s="73">
        <f>+'K3'!E40</f>
        <v>5720.7618000000002</v>
      </c>
      <c r="S41" s="73">
        <f>+'K2'!E40</f>
        <v>5925.0754500000003</v>
      </c>
      <c r="T41" s="73">
        <f>+'K1'!E40</f>
        <v>6129.3865499999993</v>
      </c>
      <c r="U41" s="73">
        <f>+'G1'!E40</f>
        <v>5756.3844500000005</v>
      </c>
      <c r="V41" s="73">
        <f>+GS!E40</f>
        <v>7308.3765000000003</v>
      </c>
    </row>
    <row r="42" spans="2:22" x14ac:dyDescent="0.3">
      <c r="B42" s="70">
        <v>34</v>
      </c>
      <c r="C42" s="65">
        <f>'L4'!E41</f>
        <v>3003.8932</v>
      </c>
      <c r="D42" s="73">
        <f>'L3'!E41</f>
        <v>3475.9356000000002</v>
      </c>
      <c r="E42" s="73">
        <f>'L2'!E41</f>
        <v>3776.3238999999999</v>
      </c>
      <c r="F42" s="73">
        <f>'A2'!E41</f>
        <v>3776.3238999999999</v>
      </c>
      <c r="G42" s="73">
        <f>'A1'!E41</f>
        <v>4291.2777000000006</v>
      </c>
      <c r="H42" s="73">
        <f>B2B!E41</f>
        <v>3645.9236999999998</v>
      </c>
      <c r="I42" s="73">
        <f>+B2A!E41</f>
        <v>3819.4860499999995</v>
      </c>
      <c r="J42" s="73">
        <f>+B1C!E41</f>
        <v>4340.1697000000004</v>
      </c>
      <c r="K42" s="73">
        <f>+B1B!E41</f>
        <v>4643.9010500000004</v>
      </c>
      <c r="L42" s="73">
        <f>+B1A!E41</f>
        <v>4860.8533500000003</v>
      </c>
      <c r="M42" s="73">
        <f>+'B1A BIS'!E41</f>
        <v>4959.9862999999996</v>
      </c>
      <c r="N42" s="73">
        <f>+'MV2'!E41</f>
        <v>4123.2174000000005</v>
      </c>
      <c r="O42" s="73">
        <f>+'MV1'!E41</f>
        <v>4343.8170500000006</v>
      </c>
      <c r="P42" s="73">
        <f>+'L1'!E41</f>
        <v>5500.7860499999997</v>
      </c>
      <c r="Q42" s="73">
        <f>+'K5'!E41</f>
        <v>5513.8378000000002</v>
      </c>
      <c r="R42" s="73">
        <f>+'K3'!E41</f>
        <v>5725.9093999999996</v>
      </c>
      <c r="S42" s="73">
        <f>+'K2'!E41</f>
        <v>5930.4066500000008</v>
      </c>
      <c r="T42" s="73">
        <f>+'K1'!E41</f>
        <v>6134.9013499999992</v>
      </c>
      <c r="U42" s="73">
        <f>+'G1'!E41</f>
        <v>5761.5643499999996</v>
      </c>
      <c r="V42" s="73">
        <f>+GS!E41</f>
        <v>7314.9521000000004</v>
      </c>
    </row>
    <row r="43" spans="2:22" x14ac:dyDescent="0.3">
      <c r="B43" s="70">
        <v>35</v>
      </c>
      <c r="C43" s="65">
        <f>'L4'!E42</f>
        <v>3006.3913499999999</v>
      </c>
      <c r="D43" s="73">
        <f>'L3'!E42</f>
        <v>3478.82645</v>
      </c>
      <c r="E43" s="73">
        <f>'L2'!E42</f>
        <v>3779.4646500000003</v>
      </c>
      <c r="F43" s="73">
        <f>'A2'!E42</f>
        <v>3779.4646500000003</v>
      </c>
      <c r="G43" s="73">
        <f>'A1'!E42</f>
        <v>4294.8468499999999</v>
      </c>
      <c r="H43" s="73">
        <f>B2B!E42</f>
        <v>3648.9565000000002</v>
      </c>
      <c r="I43" s="73">
        <f>+B2A!E42</f>
        <v>3822.6625000000004</v>
      </c>
      <c r="J43" s="73">
        <f>+B1C!E42</f>
        <v>4343.7788</v>
      </c>
      <c r="K43" s="73">
        <f>+B1B!E42</f>
        <v>4647.7634500000004</v>
      </c>
      <c r="L43" s="73">
        <f>+B1A!E42</f>
        <v>4864.8959500000001</v>
      </c>
      <c r="M43" s="73">
        <f>+'B1A BIS'!E42</f>
        <v>4964.1113500000001</v>
      </c>
      <c r="N43" s="73">
        <f>+'MV2'!E42</f>
        <v>4126.6471499999998</v>
      </c>
      <c r="O43" s="73">
        <f>+'MV1'!E42</f>
        <v>4347.4295500000007</v>
      </c>
      <c r="P43" s="73">
        <f>+'L1'!E42</f>
        <v>5505.3607499999998</v>
      </c>
      <c r="Q43" s="73">
        <f>+'K5'!E42</f>
        <v>5518.4235500000004</v>
      </c>
      <c r="R43" s="73">
        <f>+'K3'!E42</f>
        <v>5730.6711000000005</v>
      </c>
      <c r="S43" s="73">
        <f>+'K2'!E42</f>
        <v>5935.3392000000003</v>
      </c>
      <c r="T43" s="73">
        <f>+'K1'!E42</f>
        <v>6140.0030500000003</v>
      </c>
      <c r="U43" s="73">
        <f>+'G1'!E42</f>
        <v>5766.3558000000003</v>
      </c>
      <c r="V43" s="73">
        <f>+GS!E42</f>
        <v>7321.0355499999996</v>
      </c>
    </row>
  </sheetData>
  <mergeCells count="1">
    <mergeCell ref="U2:V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0" sqref="O60"/>
    </sheetView>
  </sheetViews>
  <sheetFormatPr defaultRowHeight="13.8" x14ac:dyDescent="0.3"/>
  <cols>
    <col min="1" max="1" width="5.88671875" style="2" customWidth="1"/>
    <col min="2" max="2" width="8.88671875" style="16" customWidth="1"/>
    <col min="3" max="3" width="8.109375" style="16" bestFit="1" customWidth="1"/>
    <col min="4" max="4" width="7.44140625" style="84" bestFit="1" customWidth="1"/>
    <col min="5" max="5" width="49.44140625" style="2" bestFit="1" customWidth="1"/>
    <col min="6" max="16384" width="8.88671875" style="2"/>
  </cols>
  <sheetData>
    <row r="2" spans="2:5" ht="15.6" x14ac:dyDescent="0.3">
      <c r="B2" s="68" t="s">
        <v>198</v>
      </c>
    </row>
    <row r="4" spans="2:5" ht="31.2" x14ac:dyDescent="0.3">
      <c r="B4" s="78" t="s">
        <v>201</v>
      </c>
      <c r="C4" s="77" t="s">
        <v>200</v>
      </c>
      <c r="D4" s="81" t="s">
        <v>199</v>
      </c>
      <c r="E4" s="66" t="s">
        <v>202</v>
      </c>
    </row>
    <row r="5" spans="2:5" x14ac:dyDescent="0.3">
      <c r="B5" s="103">
        <v>1</v>
      </c>
      <c r="C5" s="64" t="s">
        <v>6</v>
      </c>
      <c r="D5" s="82">
        <v>210</v>
      </c>
      <c r="E5" s="85" t="s">
        <v>7</v>
      </c>
    </row>
    <row r="6" spans="2:5" x14ac:dyDescent="0.3">
      <c r="B6" s="103">
        <v>1</v>
      </c>
      <c r="C6" s="64" t="s">
        <v>6</v>
      </c>
      <c r="D6" s="82">
        <v>211</v>
      </c>
      <c r="E6" s="85" t="s">
        <v>133</v>
      </c>
    </row>
    <row r="7" spans="2:5" x14ac:dyDescent="0.3">
      <c r="B7" s="103">
        <v>2</v>
      </c>
      <c r="C7" s="86" t="s">
        <v>8</v>
      </c>
      <c r="D7" s="64">
        <v>150</v>
      </c>
      <c r="E7" s="63" t="s">
        <v>130</v>
      </c>
    </row>
    <row r="8" spans="2:5" x14ac:dyDescent="0.3">
      <c r="B8" s="103">
        <v>2</v>
      </c>
      <c r="C8" s="86" t="s">
        <v>8</v>
      </c>
      <c r="D8" s="64">
        <v>432</v>
      </c>
      <c r="E8" s="63" t="s">
        <v>76</v>
      </c>
    </row>
    <row r="9" spans="2:5" x14ac:dyDescent="0.3">
      <c r="B9" s="103">
        <v>2</v>
      </c>
      <c r="C9" s="86" t="s">
        <v>8</v>
      </c>
      <c r="D9" s="64">
        <v>632</v>
      </c>
      <c r="E9" s="63" t="s">
        <v>168</v>
      </c>
    </row>
    <row r="10" spans="2:5" x14ac:dyDescent="0.3">
      <c r="B10" s="103">
        <v>2</v>
      </c>
      <c r="C10" s="86" t="s">
        <v>8</v>
      </c>
      <c r="D10" s="64">
        <v>633</v>
      </c>
      <c r="E10" s="63" t="s">
        <v>133</v>
      </c>
    </row>
    <row r="11" spans="2:5" x14ac:dyDescent="0.3">
      <c r="B11" s="103">
        <v>3</v>
      </c>
      <c r="C11" s="86" t="s">
        <v>46</v>
      </c>
      <c r="D11" s="82">
        <v>422</v>
      </c>
      <c r="E11" s="85" t="s">
        <v>72</v>
      </c>
    </row>
    <row r="12" spans="2:5" x14ac:dyDescent="0.3">
      <c r="B12" s="103">
        <v>3</v>
      </c>
      <c r="C12" s="86" t="s">
        <v>46</v>
      </c>
      <c r="D12" s="82">
        <v>622</v>
      </c>
      <c r="E12" s="85" t="s">
        <v>10</v>
      </c>
    </row>
    <row r="13" spans="2:5" x14ac:dyDescent="0.3">
      <c r="B13" s="103">
        <v>3</v>
      </c>
      <c r="C13" s="86" t="s">
        <v>46</v>
      </c>
      <c r="D13" s="82">
        <v>623</v>
      </c>
      <c r="E13" s="85" t="s">
        <v>68</v>
      </c>
    </row>
    <row r="14" spans="2:5" x14ac:dyDescent="0.3">
      <c r="B14" s="103">
        <v>4</v>
      </c>
      <c r="C14" s="86" t="s">
        <v>13</v>
      </c>
      <c r="D14" s="83">
        <v>260</v>
      </c>
      <c r="E14" s="40" t="s">
        <v>74</v>
      </c>
    </row>
    <row r="15" spans="2:5" x14ac:dyDescent="0.3">
      <c r="B15" s="103">
        <v>5</v>
      </c>
      <c r="C15" s="86" t="s">
        <v>11</v>
      </c>
      <c r="D15" s="83">
        <v>410</v>
      </c>
      <c r="E15" s="40" t="s">
        <v>82</v>
      </c>
    </row>
    <row r="16" spans="2:5" x14ac:dyDescent="0.3">
      <c r="B16" s="103">
        <v>5</v>
      </c>
      <c r="C16" s="86" t="s">
        <v>11</v>
      </c>
      <c r="D16" s="83">
        <v>610</v>
      </c>
      <c r="E16" s="40" t="s">
        <v>79</v>
      </c>
    </row>
    <row r="17" spans="2:5" x14ac:dyDescent="0.3">
      <c r="B17" s="103">
        <v>5</v>
      </c>
      <c r="C17" s="86" t="s">
        <v>11</v>
      </c>
      <c r="D17" s="83">
        <v>611</v>
      </c>
      <c r="E17" s="40" t="s">
        <v>133</v>
      </c>
    </row>
    <row r="18" spans="2:5" x14ac:dyDescent="0.3">
      <c r="B18" s="103">
        <v>5</v>
      </c>
      <c r="C18" s="86" t="s">
        <v>11</v>
      </c>
      <c r="D18" s="83" t="s">
        <v>77</v>
      </c>
      <c r="E18" s="40" t="s">
        <v>78</v>
      </c>
    </row>
    <row r="19" spans="2:5" x14ac:dyDescent="0.3">
      <c r="B19" s="103">
        <v>5</v>
      </c>
      <c r="C19" s="86" t="s">
        <v>11</v>
      </c>
      <c r="D19" s="83" t="s">
        <v>80</v>
      </c>
      <c r="E19" s="40" t="s">
        <v>81</v>
      </c>
    </row>
    <row r="20" spans="2:5" x14ac:dyDescent="0.3">
      <c r="B20" s="103">
        <v>5</v>
      </c>
      <c r="C20" s="86" t="s">
        <v>11</v>
      </c>
      <c r="D20" s="83" t="s">
        <v>83</v>
      </c>
      <c r="E20" s="40" t="s">
        <v>84</v>
      </c>
    </row>
    <row r="21" spans="2:5" x14ac:dyDescent="0.3">
      <c r="B21" s="103">
        <v>6</v>
      </c>
      <c r="C21" s="86" t="s">
        <v>16</v>
      </c>
      <c r="D21" s="83">
        <v>280</v>
      </c>
      <c r="E21" s="40" t="s">
        <v>171</v>
      </c>
    </row>
    <row r="22" spans="2:5" x14ac:dyDescent="0.3">
      <c r="B22" s="103">
        <v>7</v>
      </c>
      <c r="C22" s="86" t="s">
        <v>0</v>
      </c>
      <c r="D22" s="83">
        <v>290</v>
      </c>
      <c r="E22" s="40" t="s">
        <v>18</v>
      </c>
    </row>
    <row r="23" spans="2:5" x14ac:dyDescent="0.3">
      <c r="B23" s="103">
        <v>8</v>
      </c>
      <c r="C23" s="86" t="s">
        <v>35</v>
      </c>
      <c r="D23" s="83">
        <v>310</v>
      </c>
      <c r="E23" s="40" t="s">
        <v>19</v>
      </c>
    </row>
    <row r="24" spans="2:5" x14ac:dyDescent="0.3">
      <c r="B24" s="103">
        <v>8</v>
      </c>
      <c r="C24" s="86" t="s">
        <v>35</v>
      </c>
      <c r="D24" s="83">
        <v>315</v>
      </c>
      <c r="E24" s="40" t="s">
        <v>85</v>
      </c>
    </row>
    <row r="25" spans="2:5" x14ac:dyDescent="0.3">
      <c r="B25" s="103">
        <v>9</v>
      </c>
      <c r="C25" s="86" t="s">
        <v>36</v>
      </c>
      <c r="D25" s="83">
        <v>320</v>
      </c>
      <c r="E25" s="40" t="s">
        <v>20</v>
      </c>
    </row>
    <row r="26" spans="2:5" x14ac:dyDescent="0.3">
      <c r="B26" s="103">
        <v>9</v>
      </c>
      <c r="C26" s="86" t="s">
        <v>36</v>
      </c>
      <c r="D26" s="83">
        <v>560</v>
      </c>
      <c r="E26" s="40" t="s">
        <v>86</v>
      </c>
    </row>
    <row r="27" spans="2:5" x14ac:dyDescent="0.3">
      <c r="B27" s="103">
        <v>9</v>
      </c>
      <c r="C27" s="86" t="s">
        <v>36</v>
      </c>
      <c r="D27" s="83">
        <v>570</v>
      </c>
      <c r="E27" s="40" t="s">
        <v>87</v>
      </c>
    </row>
    <row r="28" spans="2:5" x14ac:dyDescent="0.3">
      <c r="B28" s="103">
        <v>10</v>
      </c>
      <c r="C28" s="86" t="s">
        <v>37</v>
      </c>
      <c r="D28" s="83">
        <v>330</v>
      </c>
      <c r="E28" s="40" t="s">
        <v>88</v>
      </c>
    </row>
    <row r="29" spans="2:5" x14ac:dyDescent="0.3">
      <c r="B29" s="103">
        <v>10</v>
      </c>
      <c r="C29" s="86" t="s">
        <v>37</v>
      </c>
      <c r="D29" s="83">
        <v>335</v>
      </c>
      <c r="E29" s="40" t="s">
        <v>89</v>
      </c>
    </row>
    <row r="30" spans="2:5" x14ac:dyDescent="0.3">
      <c r="B30" s="103">
        <v>10</v>
      </c>
      <c r="C30" s="86" t="s">
        <v>37</v>
      </c>
      <c r="D30" s="83">
        <v>345</v>
      </c>
      <c r="E30" s="40" t="s">
        <v>90</v>
      </c>
    </row>
    <row r="31" spans="2:5" x14ac:dyDescent="0.3">
      <c r="B31" s="103">
        <v>10</v>
      </c>
      <c r="C31" s="86" t="s">
        <v>37</v>
      </c>
      <c r="D31" s="83">
        <v>580</v>
      </c>
      <c r="E31" s="40" t="s">
        <v>91</v>
      </c>
    </row>
    <row r="32" spans="2:5" x14ac:dyDescent="0.3">
      <c r="B32" s="103">
        <v>11</v>
      </c>
      <c r="C32" s="86" t="s">
        <v>194</v>
      </c>
      <c r="D32" s="83">
        <v>331</v>
      </c>
      <c r="E32" s="40" t="s">
        <v>172</v>
      </c>
    </row>
    <row r="33" spans="2:5" x14ac:dyDescent="0.3">
      <c r="B33" s="103">
        <v>12</v>
      </c>
      <c r="C33" s="86" t="s">
        <v>14</v>
      </c>
      <c r="D33" s="83">
        <v>450</v>
      </c>
      <c r="E33" s="40" t="s">
        <v>15</v>
      </c>
    </row>
    <row r="34" spans="2:5" x14ac:dyDescent="0.3">
      <c r="B34" s="103">
        <v>13</v>
      </c>
      <c r="C34" s="86" t="s">
        <v>22</v>
      </c>
      <c r="D34" s="83">
        <v>120</v>
      </c>
      <c r="E34" s="40" t="s">
        <v>92</v>
      </c>
    </row>
    <row r="35" spans="2:5" x14ac:dyDescent="0.3">
      <c r="B35" s="103">
        <v>13</v>
      </c>
      <c r="C35" s="86" t="s">
        <v>22</v>
      </c>
      <c r="D35" s="83">
        <v>180</v>
      </c>
      <c r="E35" s="40" t="s">
        <v>93</v>
      </c>
    </row>
    <row r="36" spans="2:5" x14ac:dyDescent="0.3">
      <c r="B36" s="103">
        <v>13</v>
      </c>
      <c r="C36" s="86" t="s">
        <v>22</v>
      </c>
      <c r="D36" s="83">
        <v>340</v>
      </c>
      <c r="E36" s="40" t="s">
        <v>95</v>
      </c>
    </row>
    <row r="37" spans="2:5" x14ac:dyDescent="0.3">
      <c r="B37" s="103">
        <v>13</v>
      </c>
      <c r="C37" s="86" t="s">
        <v>22</v>
      </c>
      <c r="D37" s="83">
        <v>385</v>
      </c>
      <c r="E37" s="40" t="s">
        <v>97</v>
      </c>
    </row>
    <row r="38" spans="2:5" x14ac:dyDescent="0.3">
      <c r="B38" s="103">
        <v>13</v>
      </c>
      <c r="C38" s="86" t="s">
        <v>22</v>
      </c>
      <c r="D38" s="83">
        <v>390</v>
      </c>
      <c r="E38" s="40" t="s">
        <v>99</v>
      </c>
    </row>
    <row r="39" spans="2:5" x14ac:dyDescent="0.3">
      <c r="B39" s="103">
        <v>13</v>
      </c>
      <c r="C39" s="86" t="s">
        <v>22</v>
      </c>
      <c r="D39" s="83">
        <v>395</v>
      </c>
      <c r="E39" s="40" t="s">
        <v>101</v>
      </c>
    </row>
    <row r="40" spans="2:5" x14ac:dyDescent="0.3">
      <c r="B40" s="103">
        <v>13</v>
      </c>
      <c r="C40" s="86" t="s">
        <v>22</v>
      </c>
      <c r="D40" s="83">
        <v>399</v>
      </c>
      <c r="E40" s="40" t="s">
        <v>103</v>
      </c>
    </row>
    <row r="41" spans="2:5" x14ac:dyDescent="0.3">
      <c r="B41" s="103">
        <v>13</v>
      </c>
      <c r="C41" s="86" t="s">
        <v>22</v>
      </c>
      <c r="D41" s="83">
        <v>460</v>
      </c>
      <c r="E41" s="40" t="s">
        <v>105</v>
      </c>
    </row>
    <row r="42" spans="2:5" x14ac:dyDescent="0.3">
      <c r="B42" s="103">
        <v>13</v>
      </c>
      <c r="C42" s="86" t="s">
        <v>22</v>
      </c>
      <c r="D42" s="83">
        <v>490</v>
      </c>
      <c r="E42" s="40" t="s">
        <v>94</v>
      </c>
    </row>
    <row r="43" spans="2:5" x14ac:dyDescent="0.3">
      <c r="B43" s="103">
        <v>13</v>
      </c>
      <c r="C43" s="86" t="s">
        <v>22</v>
      </c>
      <c r="D43" s="83">
        <v>500</v>
      </c>
      <c r="E43" s="40" t="s">
        <v>96</v>
      </c>
    </row>
    <row r="44" spans="2:5" x14ac:dyDescent="0.3">
      <c r="B44" s="103">
        <v>13</v>
      </c>
      <c r="C44" s="86" t="s">
        <v>22</v>
      </c>
      <c r="D44" s="83">
        <v>510</v>
      </c>
      <c r="E44" s="40" t="s">
        <v>98</v>
      </c>
    </row>
    <row r="45" spans="2:5" x14ac:dyDescent="0.3">
      <c r="B45" s="103">
        <v>13</v>
      </c>
      <c r="C45" s="86" t="s">
        <v>22</v>
      </c>
      <c r="D45" s="83">
        <v>520</v>
      </c>
      <c r="E45" s="40" t="s">
        <v>100</v>
      </c>
    </row>
    <row r="46" spans="2:5" x14ac:dyDescent="0.3">
      <c r="B46" s="103">
        <v>13</v>
      </c>
      <c r="C46" s="86" t="s">
        <v>22</v>
      </c>
      <c r="D46" s="83">
        <v>530</v>
      </c>
      <c r="E46" s="40" t="s">
        <v>102</v>
      </c>
    </row>
    <row r="47" spans="2:5" x14ac:dyDescent="0.3">
      <c r="B47" s="103">
        <v>13</v>
      </c>
      <c r="C47" s="86" t="s">
        <v>22</v>
      </c>
      <c r="D47" s="83">
        <v>540</v>
      </c>
      <c r="E47" s="40" t="s">
        <v>104</v>
      </c>
    </row>
    <row r="48" spans="2:5" x14ac:dyDescent="0.3">
      <c r="B48" s="103">
        <v>13</v>
      </c>
      <c r="C48" s="86" t="s">
        <v>22</v>
      </c>
      <c r="D48" s="83">
        <v>550</v>
      </c>
      <c r="E48" s="40" t="s">
        <v>106</v>
      </c>
    </row>
    <row r="49" spans="2:5" x14ac:dyDescent="0.3">
      <c r="B49" s="103">
        <v>13</v>
      </c>
      <c r="C49" s="86" t="s">
        <v>22</v>
      </c>
      <c r="D49" s="83">
        <v>555</v>
      </c>
      <c r="E49" s="40" t="s">
        <v>163</v>
      </c>
    </row>
    <row r="50" spans="2:5" x14ac:dyDescent="0.3">
      <c r="B50" s="103">
        <v>14</v>
      </c>
      <c r="C50" s="86" t="s">
        <v>23</v>
      </c>
      <c r="D50" s="83">
        <v>350</v>
      </c>
      <c r="E50" s="40" t="s">
        <v>109</v>
      </c>
    </row>
    <row r="51" spans="2:5" x14ac:dyDescent="0.3">
      <c r="B51" s="103">
        <v>14</v>
      </c>
      <c r="C51" s="86" t="s">
        <v>23</v>
      </c>
      <c r="D51" s="83">
        <v>355</v>
      </c>
      <c r="E51" s="40" t="s">
        <v>134</v>
      </c>
    </row>
    <row r="52" spans="2:5" x14ac:dyDescent="0.3">
      <c r="B52" s="103">
        <v>14</v>
      </c>
      <c r="C52" s="86" t="s">
        <v>23</v>
      </c>
      <c r="D52" s="83">
        <v>360</v>
      </c>
      <c r="E52" s="40" t="s">
        <v>111</v>
      </c>
    </row>
    <row r="53" spans="2:5" x14ac:dyDescent="0.3">
      <c r="B53" s="103">
        <v>14</v>
      </c>
      <c r="C53" s="86" t="s">
        <v>23</v>
      </c>
      <c r="D53" s="83">
        <v>370</v>
      </c>
      <c r="E53" s="40" t="s">
        <v>108</v>
      </c>
    </row>
    <row r="54" spans="2:5" x14ac:dyDescent="0.3">
      <c r="B54" s="103">
        <v>14</v>
      </c>
      <c r="C54" s="86" t="s">
        <v>23</v>
      </c>
      <c r="D54" s="83">
        <v>375</v>
      </c>
      <c r="E54" s="40" t="s">
        <v>164</v>
      </c>
    </row>
    <row r="55" spans="2:5" x14ac:dyDescent="0.3">
      <c r="B55" s="103">
        <v>14</v>
      </c>
      <c r="C55" s="86" t="s">
        <v>23</v>
      </c>
      <c r="D55" s="83">
        <v>380</v>
      </c>
      <c r="E55" s="40" t="s">
        <v>112</v>
      </c>
    </row>
    <row r="56" spans="2:5" x14ac:dyDescent="0.3">
      <c r="B56" s="103">
        <v>14</v>
      </c>
      <c r="C56" s="86" t="s">
        <v>23</v>
      </c>
      <c r="D56" s="83">
        <v>400</v>
      </c>
      <c r="E56" s="40" t="s">
        <v>107</v>
      </c>
    </row>
    <row r="57" spans="2:5" x14ac:dyDescent="0.3">
      <c r="B57" s="103">
        <v>14</v>
      </c>
      <c r="C57" s="86" t="s">
        <v>23</v>
      </c>
      <c r="D57" s="83">
        <v>480</v>
      </c>
      <c r="E57" s="40" t="s">
        <v>110</v>
      </c>
    </row>
    <row r="58" spans="2:5" x14ac:dyDescent="0.3">
      <c r="B58" s="103">
        <v>15</v>
      </c>
      <c r="C58" s="86" t="s">
        <v>24</v>
      </c>
      <c r="D58" s="83">
        <v>190</v>
      </c>
      <c r="E58" s="40" t="s">
        <v>25</v>
      </c>
    </row>
    <row r="59" spans="2:5" x14ac:dyDescent="0.3">
      <c r="B59" s="103">
        <v>15</v>
      </c>
      <c r="C59" s="86" t="s">
        <v>24</v>
      </c>
      <c r="D59" s="83">
        <v>195</v>
      </c>
      <c r="E59" s="40" t="s">
        <v>121</v>
      </c>
    </row>
    <row r="60" spans="2:5" x14ac:dyDescent="0.3">
      <c r="B60" s="103">
        <v>15</v>
      </c>
      <c r="C60" s="86" t="s">
        <v>24</v>
      </c>
      <c r="D60" s="83" t="s">
        <v>113</v>
      </c>
      <c r="E60" s="40" t="s">
        <v>114</v>
      </c>
    </row>
    <row r="61" spans="2:5" x14ac:dyDescent="0.3">
      <c r="B61" s="103">
        <v>15</v>
      </c>
      <c r="C61" s="86" t="s">
        <v>24</v>
      </c>
      <c r="D61" s="83" t="s">
        <v>115</v>
      </c>
      <c r="E61" s="40" t="s">
        <v>116</v>
      </c>
    </row>
    <row r="62" spans="2:5" x14ac:dyDescent="0.3">
      <c r="B62" s="103">
        <v>15</v>
      </c>
      <c r="C62" s="86" t="s">
        <v>24</v>
      </c>
      <c r="D62" s="83" t="s">
        <v>117</v>
      </c>
      <c r="E62" s="40" t="s">
        <v>118</v>
      </c>
    </row>
    <row r="63" spans="2:5" x14ac:dyDescent="0.3">
      <c r="B63" s="103">
        <v>15</v>
      </c>
      <c r="C63" s="86" t="s">
        <v>24</v>
      </c>
      <c r="D63" s="83" t="s">
        <v>119</v>
      </c>
      <c r="E63" s="40" t="s">
        <v>120</v>
      </c>
    </row>
    <row r="64" spans="2:5" x14ac:dyDescent="0.3">
      <c r="B64" s="103">
        <v>16</v>
      </c>
      <c r="C64" s="86" t="s">
        <v>26</v>
      </c>
      <c r="D64" s="83" t="s">
        <v>122</v>
      </c>
      <c r="E64" s="40" t="s">
        <v>27</v>
      </c>
    </row>
    <row r="65" spans="2:5" x14ac:dyDescent="0.3">
      <c r="B65" s="103">
        <v>17</v>
      </c>
      <c r="C65" s="86" t="s">
        <v>28</v>
      </c>
      <c r="D65" s="83" t="s">
        <v>123</v>
      </c>
      <c r="E65" s="40" t="s">
        <v>29</v>
      </c>
    </row>
    <row r="66" spans="2:5" x14ac:dyDescent="0.3">
      <c r="B66" s="103">
        <v>18</v>
      </c>
      <c r="C66" s="86" t="s">
        <v>30</v>
      </c>
      <c r="D66" s="83" t="s">
        <v>124</v>
      </c>
      <c r="E66" s="40" t="s">
        <v>39</v>
      </c>
    </row>
    <row r="67" spans="2:5" x14ac:dyDescent="0.3">
      <c r="B67" s="103">
        <v>19</v>
      </c>
      <c r="C67" s="86" t="s">
        <v>31</v>
      </c>
      <c r="D67" s="83" t="s">
        <v>125</v>
      </c>
      <c r="E67" s="40" t="s">
        <v>32</v>
      </c>
    </row>
    <row r="68" spans="2:5" x14ac:dyDescent="0.3">
      <c r="B68" s="103">
        <v>20</v>
      </c>
      <c r="C68" s="86" t="s">
        <v>33</v>
      </c>
      <c r="D68" s="83" t="s">
        <v>126</v>
      </c>
      <c r="E68" s="40" t="s">
        <v>34</v>
      </c>
    </row>
  </sheetData>
  <autoFilter ref="B4:E68">
    <sortState ref="B5:E88">
      <sortCondition ref="B4:B88"/>
    </sortState>
  </autoFilter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3.21875" style="2" customWidth="1"/>
    <col min="12" max="12" width="35" style="2" bestFit="1" customWidth="1"/>
    <col min="13" max="13" width="29.88671875" style="2" bestFit="1" customWidth="1"/>
    <col min="14" max="16384" width="8.88671875" style="2"/>
  </cols>
  <sheetData>
    <row r="1" spans="2:13" ht="21" x14ac:dyDescent="0.4">
      <c r="B1" s="59" t="s">
        <v>8</v>
      </c>
      <c r="C1" s="59" t="s">
        <v>45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150</v>
      </c>
      <c r="L5" s="63" t="s">
        <v>130</v>
      </c>
      <c r="M5" s="40"/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432</v>
      </c>
      <c r="L6" s="63" t="s">
        <v>76</v>
      </c>
      <c r="M6" s="40"/>
    </row>
    <row r="7" spans="2:13" x14ac:dyDescent="0.3">
      <c r="B7" s="8">
        <v>0</v>
      </c>
      <c r="C7" s="17">
        <v>23642.75</v>
      </c>
      <c r="D7" s="17">
        <f t="shared" ref="D7:D42" si="0">C7*$I$1</f>
        <v>24115.605</v>
      </c>
      <c r="E7" s="17">
        <f t="shared" ref="E7:E42" si="1">C7/12*$I$1</f>
        <v>2009.6337500000002</v>
      </c>
      <c r="F7" s="18">
        <f t="shared" ref="F7:F42" si="2">D7/1976</f>
        <v>12.204253542510122</v>
      </c>
      <c r="G7" s="18">
        <f>F7/2</f>
        <v>6.1021267712550609</v>
      </c>
      <c r="H7" s="18">
        <f>F7/5</f>
        <v>2.4408507085020243</v>
      </c>
      <c r="I7" s="19">
        <f>D7/2080</f>
        <v>11.594040865384615</v>
      </c>
      <c r="K7" s="64">
        <v>632</v>
      </c>
      <c r="L7" s="63" t="s">
        <v>168</v>
      </c>
      <c r="M7" s="40"/>
    </row>
    <row r="8" spans="2:13" x14ac:dyDescent="0.3">
      <c r="B8" s="8">
        <f>B7+1</f>
        <v>1</v>
      </c>
      <c r="C8" s="17">
        <v>24549.13</v>
      </c>
      <c r="D8" s="17">
        <f t="shared" si="0"/>
        <v>25040.1126</v>
      </c>
      <c r="E8" s="17">
        <f t="shared" si="1"/>
        <v>2086.67605</v>
      </c>
      <c r="F8" s="18">
        <f t="shared" si="2"/>
        <v>12.672121761133603</v>
      </c>
      <c r="G8" s="18">
        <f t="shared" ref="G8:G42" si="3">F8/2</f>
        <v>6.3360608805668015</v>
      </c>
      <c r="H8" s="18">
        <f t="shared" ref="H8:H42" si="4">F8/5</f>
        <v>2.5344243522267207</v>
      </c>
      <c r="I8" s="19">
        <f t="shared" ref="I8:I42" si="5">D8/2080</f>
        <v>12.038515673076922</v>
      </c>
      <c r="K8" s="64">
        <v>633</v>
      </c>
      <c r="L8" s="63" t="s">
        <v>133</v>
      </c>
      <c r="M8" s="45" t="s">
        <v>204</v>
      </c>
    </row>
    <row r="9" spans="2:13" x14ac:dyDescent="0.3">
      <c r="B9" s="8">
        <f t="shared" ref="B9:B42" si="6">B8+1</f>
        <v>2</v>
      </c>
      <c r="C9" s="17">
        <v>25465.33</v>
      </c>
      <c r="D9" s="17">
        <f t="shared" si="0"/>
        <v>25974.636600000002</v>
      </c>
      <c r="E9" s="17">
        <f t="shared" si="1"/>
        <v>2164.5530500000004</v>
      </c>
      <c r="F9" s="18">
        <f t="shared" si="2"/>
        <v>13.145059008097167</v>
      </c>
      <c r="G9" s="18">
        <f t="shared" si="3"/>
        <v>6.5725295040485836</v>
      </c>
      <c r="H9" s="18">
        <f t="shared" si="4"/>
        <v>2.6290118016194333</v>
      </c>
      <c r="I9" s="19">
        <f t="shared" si="5"/>
        <v>12.487806057692309</v>
      </c>
    </row>
    <row r="10" spans="2:13" x14ac:dyDescent="0.3">
      <c r="B10" s="8">
        <f t="shared" si="6"/>
        <v>3</v>
      </c>
      <c r="C10" s="17">
        <v>26381.56</v>
      </c>
      <c r="D10" s="17">
        <f t="shared" si="0"/>
        <v>26909.191200000001</v>
      </c>
      <c r="E10" s="17">
        <f t="shared" si="1"/>
        <v>2242.4326000000001</v>
      </c>
      <c r="F10" s="18">
        <f t="shared" si="2"/>
        <v>13.618011740890688</v>
      </c>
      <c r="G10" s="18">
        <f t="shared" si="3"/>
        <v>6.8090058704453442</v>
      </c>
      <c r="H10" s="18">
        <f t="shared" si="4"/>
        <v>2.7236023481781375</v>
      </c>
      <c r="I10" s="19">
        <f t="shared" si="5"/>
        <v>12.937111153846155</v>
      </c>
      <c r="K10" s="88">
        <v>100</v>
      </c>
      <c r="L10" s="89" t="s">
        <v>71</v>
      </c>
      <c r="M10" s="87"/>
    </row>
    <row r="11" spans="2:13" x14ac:dyDescent="0.3">
      <c r="B11" s="8">
        <f t="shared" si="6"/>
        <v>4</v>
      </c>
      <c r="C11" s="17">
        <v>27297.759999999998</v>
      </c>
      <c r="D11" s="17">
        <f t="shared" si="0"/>
        <v>27843.715199999999</v>
      </c>
      <c r="E11" s="17">
        <f t="shared" si="1"/>
        <v>2320.3095999999996</v>
      </c>
      <c r="F11" s="18">
        <f t="shared" si="2"/>
        <v>14.090948987854251</v>
      </c>
      <c r="G11" s="18">
        <f t="shared" si="3"/>
        <v>7.0454744939271254</v>
      </c>
      <c r="H11" s="18">
        <f t="shared" si="4"/>
        <v>2.8181897975708501</v>
      </c>
      <c r="I11" s="19">
        <f t="shared" si="5"/>
        <v>13.386401538461538</v>
      </c>
      <c r="K11" s="88">
        <v>102</v>
      </c>
      <c r="L11" s="89" t="s">
        <v>71</v>
      </c>
      <c r="M11" s="87"/>
    </row>
    <row r="12" spans="2:13" x14ac:dyDescent="0.3">
      <c r="B12" s="8">
        <f t="shared" si="6"/>
        <v>5</v>
      </c>
      <c r="C12" s="17">
        <v>27297.759999999998</v>
      </c>
      <c r="D12" s="17">
        <f t="shared" si="0"/>
        <v>27843.715199999999</v>
      </c>
      <c r="E12" s="17">
        <f t="shared" si="1"/>
        <v>2320.3095999999996</v>
      </c>
      <c r="F12" s="18">
        <f t="shared" si="2"/>
        <v>14.090948987854251</v>
      </c>
      <c r="G12" s="18">
        <f t="shared" si="3"/>
        <v>7.0454744939271254</v>
      </c>
      <c r="H12" s="18">
        <f t="shared" si="4"/>
        <v>2.8181897975708501</v>
      </c>
      <c r="I12" s="19">
        <f t="shared" si="5"/>
        <v>13.386401538461538</v>
      </c>
      <c r="K12" s="88">
        <v>160</v>
      </c>
      <c r="L12" s="89" t="s">
        <v>70</v>
      </c>
      <c r="M12" s="87"/>
    </row>
    <row r="13" spans="2:13" x14ac:dyDescent="0.3">
      <c r="B13" s="8">
        <f t="shared" si="6"/>
        <v>6</v>
      </c>
      <c r="C13" s="17">
        <v>28603.55</v>
      </c>
      <c r="D13" s="17">
        <f t="shared" si="0"/>
        <v>29175.620999999999</v>
      </c>
      <c r="E13" s="17">
        <f t="shared" si="1"/>
        <v>2431.3017500000001</v>
      </c>
      <c r="F13" s="18">
        <f t="shared" si="2"/>
        <v>14.764990384615384</v>
      </c>
      <c r="G13" s="18">
        <f t="shared" si="3"/>
        <v>7.382495192307692</v>
      </c>
      <c r="H13" s="18">
        <f t="shared" si="4"/>
        <v>2.9529980769230768</v>
      </c>
      <c r="I13" s="19">
        <f t="shared" si="5"/>
        <v>14.026740865384616</v>
      </c>
      <c r="K13" s="88">
        <v>162</v>
      </c>
      <c r="L13" s="89" t="s">
        <v>70</v>
      </c>
      <c r="M13" s="87"/>
    </row>
    <row r="14" spans="2:13" x14ac:dyDescent="0.3">
      <c r="B14" s="8">
        <f t="shared" si="6"/>
        <v>7</v>
      </c>
      <c r="C14" s="17">
        <v>28603.55</v>
      </c>
      <c r="D14" s="17">
        <f t="shared" si="0"/>
        <v>29175.620999999999</v>
      </c>
      <c r="E14" s="17">
        <f t="shared" si="1"/>
        <v>2431.3017500000001</v>
      </c>
      <c r="F14" s="18">
        <f t="shared" si="2"/>
        <v>14.764990384615384</v>
      </c>
      <c r="G14" s="18">
        <f t="shared" si="3"/>
        <v>7.382495192307692</v>
      </c>
      <c r="H14" s="18">
        <f t="shared" si="4"/>
        <v>2.9529980769230768</v>
      </c>
      <c r="I14" s="19">
        <f t="shared" si="5"/>
        <v>14.026740865384616</v>
      </c>
      <c r="K14" s="88">
        <v>240</v>
      </c>
      <c r="L14" s="89" t="s">
        <v>167</v>
      </c>
      <c r="M14" s="90" t="s">
        <v>203</v>
      </c>
    </row>
    <row r="15" spans="2:13" x14ac:dyDescent="0.3">
      <c r="B15" s="8">
        <f t="shared" si="6"/>
        <v>8</v>
      </c>
      <c r="C15" s="17">
        <v>29736.12</v>
      </c>
      <c r="D15" s="17">
        <f t="shared" si="0"/>
        <v>30330.842399999998</v>
      </c>
      <c r="E15" s="17">
        <f t="shared" si="1"/>
        <v>2527.5701999999997</v>
      </c>
      <c r="F15" s="18">
        <f t="shared" si="2"/>
        <v>15.349616599190282</v>
      </c>
      <c r="G15" s="18">
        <f t="shared" si="3"/>
        <v>7.6748082995951412</v>
      </c>
      <c r="H15" s="18">
        <f t="shared" si="4"/>
        <v>3.0699233198380567</v>
      </c>
      <c r="I15" s="19">
        <f t="shared" si="5"/>
        <v>14.582135769230769</v>
      </c>
      <c r="K15" s="88">
        <v>430</v>
      </c>
      <c r="L15" s="89" t="s">
        <v>76</v>
      </c>
      <c r="M15" s="87"/>
    </row>
    <row r="16" spans="2:13" x14ac:dyDescent="0.3">
      <c r="B16" s="8">
        <f t="shared" si="6"/>
        <v>9</v>
      </c>
      <c r="C16" s="17">
        <v>29736.12</v>
      </c>
      <c r="D16" s="17">
        <f t="shared" si="0"/>
        <v>30330.842399999998</v>
      </c>
      <c r="E16" s="17">
        <f t="shared" si="1"/>
        <v>2527.5701999999997</v>
      </c>
      <c r="F16" s="18">
        <f t="shared" si="2"/>
        <v>15.349616599190282</v>
      </c>
      <c r="G16" s="18">
        <f t="shared" si="3"/>
        <v>7.6748082995951412</v>
      </c>
      <c r="H16" s="18">
        <f t="shared" si="4"/>
        <v>3.0699233198380567</v>
      </c>
      <c r="I16" s="19">
        <f t="shared" si="5"/>
        <v>14.582135769230769</v>
      </c>
      <c r="K16" s="88">
        <v>440</v>
      </c>
      <c r="L16" s="89" t="s">
        <v>69</v>
      </c>
      <c r="M16" s="87"/>
    </row>
    <row r="17" spans="2:18" x14ac:dyDescent="0.3">
      <c r="B17" s="8">
        <f t="shared" si="6"/>
        <v>10</v>
      </c>
      <c r="C17" s="17">
        <v>30565.13</v>
      </c>
      <c r="D17" s="17">
        <f t="shared" si="0"/>
        <v>31176.4326</v>
      </c>
      <c r="E17" s="17">
        <f t="shared" si="1"/>
        <v>2598.0360500000002</v>
      </c>
      <c r="F17" s="18">
        <f t="shared" si="2"/>
        <v>15.777546862348178</v>
      </c>
      <c r="G17" s="18">
        <f t="shared" si="3"/>
        <v>7.8887734311740889</v>
      </c>
      <c r="H17" s="18">
        <f t="shared" si="4"/>
        <v>3.1555093724696355</v>
      </c>
      <c r="I17" s="19">
        <f t="shared" si="5"/>
        <v>14.988669519230768</v>
      </c>
      <c r="K17" s="88">
        <v>442</v>
      </c>
      <c r="L17" s="89" t="s">
        <v>69</v>
      </c>
      <c r="M17" s="87"/>
    </row>
    <row r="18" spans="2:18" x14ac:dyDescent="0.3">
      <c r="B18" s="8">
        <f t="shared" si="6"/>
        <v>11</v>
      </c>
      <c r="C18" s="17">
        <v>30565.13</v>
      </c>
      <c r="D18" s="17">
        <f t="shared" si="0"/>
        <v>31176.4326</v>
      </c>
      <c r="E18" s="17">
        <f t="shared" si="1"/>
        <v>2598.0360500000002</v>
      </c>
      <c r="F18" s="18">
        <f t="shared" si="2"/>
        <v>15.777546862348178</v>
      </c>
      <c r="G18" s="18">
        <f t="shared" si="3"/>
        <v>7.8887734311740889</v>
      </c>
      <c r="H18" s="18">
        <f t="shared" si="4"/>
        <v>3.1555093724696355</v>
      </c>
      <c r="I18" s="19">
        <f t="shared" si="5"/>
        <v>14.988669519230768</v>
      </c>
      <c r="K18" s="88">
        <v>630</v>
      </c>
      <c r="L18" s="89" t="s">
        <v>168</v>
      </c>
      <c r="M18" s="87"/>
    </row>
    <row r="19" spans="2:18" x14ac:dyDescent="0.3">
      <c r="B19" s="8">
        <f t="shared" si="6"/>
        <v>12</v>
      </c>
      <c r="C19" s="17">
        <v>31870.94</v>
      </c>
      <c r="D19" s="17">
        <f t="shared" si="0"/>
        <v>32508.358799999998</v>
      </c>
      <c r="E19" s="17">
        <f t="shared" si="1"/>
        <v>2709.0299</v>
      </c>
      <c r="F19" s="18">
        <f t="shared" si="2"/>
        <v>16.451598582995949</v>
      </c>
      <c r="G19" s="18">
        <f t="shared" si="3"/>
        <v>8.2257992914979745</v>
      </c>
      <c r="H19" s="18">
        <f t="shared" si="4"/>
        <v>3.29031971659919</v>
      </c>
      <c r="I19" s="19">
        <f t="shared" si="5"/>
        <v>15.629018653846153</v>
      </c>
      <c r="K19" s="88">
        <v>631</v>
      </c>
      <c r="L19" s="89" t="s">
        <v>133</v>
      </c>
      <c r="M19" s="91" t="s">
        <v>205</v>
      </c>
    </row>
    <row r="20" spans="2:18" x14ac:dyDescent="0.3">
      <c r="B20" s="8">
        <f t="shared" si="6"/>
        <v>13</v>
      </c>
      <c r="C20" s="17">
        <v>31870.94</v>
      </c>
      <c r="D20" s="17">
        <f t="shared" si="0"/>
        <v>32508.358799999998</v>
      </c>
      <c r="E20" s="17">
        <f t="shared" si="1"/>
        <v>2709.0299</v>
      </c>
      <c r="F20" s="18">
        <f t="shared" si="2"/>
        <v>16.451598582995949</v>
      </c>
      <c r="G20" s="18">
        <f t="shared" si="3"/>
        <v>8.2257992914979745</v>
      </c>
      <c r="H20" s="18">
        <f t="shared" si="4"/>
        <v>3.29031971659919</v>
      </c>
      <c r="I20" s="19">
        <f t="shared" si="5"/>
        <v>15.629018653846153</v>
      </c>
      <c r="N20" s="41"/>
      <c r="O20" s="41"/>
      <c r="P20" s="41"/>
      <c r="Q20" s="41"/>
      <c r="R20" s="41"/>
    </row>
    <row r="21" spans="2:18" x14ac:dyDescent="0.3">
      <c r="B21" s="8">
        <f t="shared" si="6"/>
        <v>14</v>
      </c>
      <c r="C21" s="17">
        <v>32918.76</v>
      </c>
      <c r="D21" s="17">
        <f t="shared" si="0"/>
        <v>33577.135200000004</v>
      </c>
      <c r="E21" s="17">
        <f t="shared" si="1"/>
        <v>2798.0945999999999</v>
      </c>
      <c r="F21" s="18">
        <f t="shared" si="2"/>
        <v>16.992477327935227</v>
      </c>
      <c r="G21" s="18">
        <f t="shared" si="3"/>
        <v>8.4962386639676133</v>
      </c>
      <c r="H21" s="18">
        <f t="shared" si="4"/>
        <v>3.3984954655870454</v>
      </c>
      <c r="I21" s="19">
        <f t="shared" si="5"/>
        <v>16.142853461538465</v>
      </c>
      <c r="N21" s="41"/>
      <c r="O21" s="41"/>
      <c r="P21" s="41"/>
      <c r="Q21" s="41"/>
      <c r="R21" s="41"/>
    </row>
    <row r="22" spans="2:18" x14ac:dyDescent="0.3">
      <c r="B22" s="8">
        <f t="shared" si="6"/>
        <v>15</v>
      </c>
      <c r="C22" s="17">
        <v>32918.76</v>
      </c>
      <c r="D22" s="17">
        <f t="shared" si="0"/>
        <v>33577.135200000004</v>
      </c>
      <c r="E22" s="17">
        <f t="shared" si="1"/>
        <v>2798.0945999999999</v>
      </c>
      <c r="F22" s="18">
        <f t="shared" si="2"/>
        <v>16.992477327935227</v>
      </c>
      <c r="G22" s="18">
        <f t="shared" si="3"/>
        <v>8.4962386639676133</v>
      </c>
      <c r="H22" s="18">
        <f t="shared" si="4"/>
        <v>3.3984954655870454</v>
      </c>
      <c r="I22" s="19">
        <f t="shared" si="5"/>
        <v>16.142853461538465</v>
      </c>
      <c r="N22" s="41"/>
      <c r="O22" s="41"/>
      <c r="P22" s="41"/>
      <c r="Q22" s="41"/>
      <c r="R22" s="41"/>
    </row>
    <row r="23" spans="2:18" x14ac:dyDescent="0.3">
      <c r="B23" s="8">
        <f t="shared" si="6"/>
        <v>16</v>
      </c>
      <c r="C23" s="17">
        <v>33832.54</v>
      </c>
      <c r="D23" s="17">
        <f t="shared" si="0"/>
        <v>34509.190800000004</v>
      </c>
      <c r="E23" s="17">
        <f t="shared" si="1"/>
        <v>2875.7659000000003</v>
      </c>
      <c r="F23" s="18">
        <f t="shared" si="2"/>
        <v>17.464165384615388</v>
      </c>
      <c r="G23" s="18">
        <f t="shared" si="3"/>
        <v>8.732082692307694</v>
      </c>
      <c r="H23" s="18">
        <f t="shared" si="4"/>
        <v>3.4928330769230778</v>
      </c>
      <c r="I23" s="19">
        <f t="shared" si="5"/>
        <v>16.590957115384619</v>
      </c>
      <c r="N23" s="41"/>
      <c r="O23" s="41"/>
      <c r="P23" s="41"/>
      <c r="Q23" s="41"/>
      <c r="R23" s="41"/>
    </row>
    <row r="24" spans="2:18" x14ac:dyDescent="0.3">
      <c r="B24" s="8">
        <f t="shared" si="6"/>
        <v>17</v>
      </c>
      <c r="C24" s="17">
        <v>33832.54</v>
      </c>
      <c r="D24" s="17">
        <f t="shared" si="0"/>
        <v>34509.190800000004</v>
      </c>
      <c r="E24" s="17">
        <f t="shared" si="1"/>
        <v>2875.7659000000003</v>
      </c>
      <c r="F24" s="18">
        <f t="shared" si="2"/>
        <v>17.464165384615388</v>
      </c>
      <c r="G24" s="18">
        <f t="shared" si="3"/>
        <v>8.732082692307694</v>
      </c>
      <c r="H24" s="18">
        <f t="shared" si="4"/>
        <v>3.4928330769230778</v>
      </c>
      <c r="I24" s="19">
        <f t="shared" si="5"/>
        <v>16.590957115384619</v>
      </c>
    </row>
    <row r="25" spans="2:18" x14ac:dyDescent="0.3">
      <c r="B25" s="8">
        <f t="shared" si="6"/>
        <v>18</v>
      </c>
      <c r="C25" s="17">
        <v>35138.33</v>
      </c>
      <c r="D25" s="17">
        <f t="shared" si="0"/>
        <v>35841.096600000004</v>
      </c>
      <c r="E25" s="17">
        <f t="shared" si="1"/>
        <v>2986.7580499999999</v>
      </c>
      <c r="F25" s="18">
        <f t="shared" si="2"/>
        <v>18.138206781376521</v>
      </c>
      <c r="G25" s="18">
        <f t="shared" si="3"/>
        <v>9.0691033906882605</v>
      </c>
      <c r="H25" s="18">
        <f t="shared" si="4"/>
        <v>3.627641356275304</v>
      </c>
      <c r="I25" s="19">
        <f t="shared" si="5"/>
        <v>17.231296442307695</v>
      </c>
    </row>
    <row r="26" spans="2:18" x14ac:dyDescent="0.3">
      <c r="B26" s="8">
        <f t="shared" si="6"/>
        <v>19</v>
      </c>
      <c r="C26" s="17">
        <v>35138.33</v>
      </c>
      <c r="D26" s="17">
        <f t="shared" si="0"/>
        <v>35841.096600000004</v>
      </c>
      <c r="E26" s="17">
        <f t="shared" si="1"/>
        <v>2986.7580499999999</v>
      </c>
      <c r="F26" s="18">
        <f t="shared" si="2"/>
        <v>18.138206781376521</v>
      </c>
      <c r="G26" s="18">
        <f t="shared" si="3"/>
        <v>9.0691033906882605</v>
      </c>
      <c r="H26" s="18">
        <f t="shared" si="4"/>
        <v>3.627641356275304</v>
      </c>
      <c r="I26" s="19">
        <f t="shared" si="5"/>
        <v>17.231296442307695</v>
      </c>
    </row>
    <row r="27" spans="2:18" x14ac:dyDescent="0.3">
      <c r="B27" s="8">
        <f t="shared" si="6"/>
        <v>20</v>
      </c>
      <c r="C27" s="17">
        <v>36444.18</v>
      </c>
      <c r="D27" s="17">
        <f t="shared" si="0"/>
        <v>37173.063600000001</v>
      </c>
      <c r="E27" s="17">
        <f t="shared" si="1"/>
        <v>3097.7552999999998</v>
      </c>
      <c r="F27" s="18">
        <f t="shared" si="2"/>
        <v>18.812279149797572</v>
      </c>
      <c r="G27" s="18">
        <f t="shared" si="3"/>
        <v>9.4061395748987859</v>
      </c>
      <c r="H27" s="18">
        <f t="shared" si="4"/>
        <v>3.7624558299595146</v>
      </c>
      <c r="I27" s="19">
        <f t="shared" si="5"/>
        <v>17.871665192307692</v>
      </c>
    </row>
    <row r="28" spans="2:18" x14ac:dyDescent="0.3">
      <c r="B28" s="8">
        <f t="shared" si="6"/>
        <v>21</v>
      </c>
      <c r="C28" s="17">
        <v>36444.18</v>
      </c>
      <c r="D28" s="17">
        <f t="shared" si="0"/>
        <v>37173.063600000001</v>
      </c>
      <c r="E28" s="17">
        <f t="shared" si="1"/>
        <v>3097.7552999999998</v>
      </c>
      <c r="F28" s="18">
        <f t="shared" si="2"/>
        <v>18.812279149797572</v>
      </c>
      <c r="G28" s="18">
        <f t="shared" si="3"/>
        <v>9.4061395748987859</v>
      </c>
      <c r="H28" s="18">
        <f t="shared" si="4"/>
        <v>3.7624558299595146</v>
      </c>
      <c r="I28" s="19">
        <f t="shared" si="5"/>
        <v>17.871665192307692</v>
      </c>
    </row>
    <row r="29" spans="2:18" x14ac:dyDescent="0.3">
      <c r="B29" s="8">
        <f t="shared" si="6"/>
        <v>22</v>
      </c>
      <c r="C29" s="17">
        <v>37750.03</v>
      </c>
      <c r="D29" s="17">
        <f t="shared" si="0"/>
        <v>38505.030599999998</v>
      </c>
      <c r="E29" s="17">
        <f t="shared" si="1"/>
        <v>3208.7525499999997</v>
      </c>
      <c r="F29" s="18">
        <f t="shared" si="2"/>
        <v>19.486351518218623</v>
      </c>
      <c r="G29" s="18">
        <f t="shared" si="3"/>
        <v>9.7431757591093113</v>
      </c>
      <c r="H29" s="18">
        <f t="shared" si="4"/>
        <v>3.8972703036437246</v>
      </c>
      <c r="I29" s="19">
        <f t="shared" si="5"/>
        <v>18.512033942307692</v>
      </c>
    </row>
    <row r="30" spans="2:18" x14ac:dyDescent="0.3">
      <c r="B30" s="8">
        <f t="shared" si="6"/>
        <v>23</v>
      </c>
      <c r="C30" s="17">
        <v>39055.839999999997</v>
      </c>
      <c r="D30" s="17">
        <f t="shared" si="0"/>
        <v>39836.9568</v>
      </c>
      <c r="E30" s="17">
        <f t="shared" si="1"/>
        <v>3319.7464</v>
      </c>
      <c r="F30" s="18">
        <f t="shared" si="2"/>
        <v>20.160403238866397</v>
      </c>
      <c r="G30" s="18">
        <f t="shared" si="3"/>
        <v>10.080201619433199</v>
      </c>
      <c r="H30" s="18">
        <f t="shared" si="4"/>
        <v>4.0320806477732791</v>
      </c>
      <c r="I30" s="19">
        <f t="shared" si="5"/>
        <v>19.152383076923076</v>
      </c>
    </row>
    <row r="31" spans="2:18" x14ac:dyDescent="0.3">
      <c r="B31" s="8">
        <f t="shared" si="6"/>
        <v>24</v>
      </c>
      <c r="C31" s="17">
        <v>40361.69</v>
      </c>
      <c r="D31" s="17">
        <f t="shared" si="0"/>
        <v>41168.923800000004</v>
      </c>
      <c r="E31" s="17">
        <f t="shared" si="1"/>
        <v>3430.7436500000003</v>
      </c>
      <c r="F31" s="18">
        <f t="shared" si="2"/>
        <v>20.834475607287452</v>
      </c>
      <c r="G31" s="18">
        <f t="shared" si="3"/>
        <v>10.417237803643726</v>
      </c>
      <c r="H31" s="18">
        <f t="shared" si="4"/>
        <v>4.1668951214574905</v>
      </c>
      <c r="I31" s="19">
        <f t="shared" si="5"/>
        <v>19.79275182692308</v>
      </c>
    </row>
    <row r="32" spans="2:18" x14ac:dyDescent="0.3">
      <c r="B32" s="8">
        <f t="shared" si="6"/>
        <v>25</v>
      </c>
      <c r="C32" s="17">
        <v>40434.910000000003</v>
      </c>
      <c r="D32" s="17">
        <f t="shared" si="0"/>
        <v>41243.608200000002</v>
      </c>
      <c r="E32" s="17">
        <f t="shared" si="1"/>
        <v>3436.9673500000004</v>
      </c>
      <c r="F32" s="18">
        <f t="shared" si="2"/>
        <v>20.872271356275306</v>
      </c>
      <c r="G32" s="18">
        <f t="shared" si="3"/>
        <v>10.436135678137653</v>
      </c>
      <c r="H32" s="18">
        <f t="shared" si="4"/>
        <v>4.174454271255061</v>
      </c>
      <c r="I32" s="19">
        <f t="shared" si="5"/>
        <v>19.828657788461541</v>
      </c>
    </row>
    <row r="33" spans="2:9" x14ac:dyDescent="0.3">
      <c r="B33" s="8">
        <f t="shared" si="6"/>
        <v>26</v>
      </c>
      <c r="C33" s="17">
        <v>40502.769999999997</v>
      </c>
      <c r="D33" s="17">
        <f t="shared" si="0"/>
        <v>41312.825399999994</v>
      </c>
      <c r="E33" s="17">
        <f t="shared" si="1"/>
        <v>3442.7354499999997</v>
      </c>
      <c r="F33" s="18">
        <f t="shared" si="2"/>
        <v>20.907300303643723</v>
      </c>
      <c r="G33" s="18">
        <f t="shared" si="3"/>
        <v>10.453650151821861</v>
      </c>
      <c r="H33" s="18">
        <f t="shared" si="4"/>
        <v>4.1814600607287442</v>
      </c>
      <c r="I33" s="19">
        <f t="shared" si="5"/>
        <v>19.861935288461535</v>
      </c>
    </row>
    <row r="34" spans="2:9" x14ac:dyDescent="0.3">
      <c r="B34" s="8">
        <f t="shared" si="6"/>
        <v>27</v>
      </c>
      <c r="C34" s="17">
        <v>40565.629999999997</v>
      </c>
      <c r="D34" s="17">
        <f t="shared" si="0"/>
        <v>41376.942599999995</v>
      </c>
      <c r="E34" s="17">
        <f t="shared" si="1"/>
        <v>3448.0785499999997</v>
      </c>
      <c r="F34" s="18">
        <f t="shared" si="2"/>
        <v>20.939748279352223</v>
      </c>
      <c r="G34" s="18">
        <f t="shared" si="3"/>
        <v>10.469874139676111</v>
      </c>
      <c r="H34" s="18">
        <f t="shared" si="4"/>
        <v>4.1879496558704448</v>
      </c>
      <c r="I34" s="19">
        <f t="shared" si="5"/>
        <v>19.892760865384613</v>
      </c>
    </row>
    <row r="35" spans="2:9" x14ac:dyDescent="0.3">
      <c r="B35" s="8">
        <f t="shared" si="6"/>
        <v>28</v>
      </c>
      <c r="C35" s="17">
        <v>40623.870000000003</v>
      </c>
      <c r="D35" s="17">
        <f t="shared" si="0"/>
        <v>41436.347400000006</v>
      </c>
      <c r="E35" s="17">
        <f t="shared" si="1"/>
        <v>3453.0289500000003</v>
      </c>
      <c r="F35" s="18">
        <f t="shared" si="2"/>
        <v>20.969811437246968</v>
      </c>
      <c r="G35" s="18">
        <f t="shared" si="3"/>
        <v>10.484905718623484</v>
      </c>
      <c r="H35" s="18">
        <f t="shared" si="4"/>
        <v>4.1939622874493931</v>
      </c>
      <c r="I35" s="19">
        <f t="shared" si="5"/>
        <v>19.921320865384619</v>
      </c>
    </row>
    <row r="36" spans="2:9" x14ac:dyDescent="0.3">
      <c r="B36" s="8">
        <f t="shared" si="6"/>
        <v>29</v>
      </c>
      <c r="C36" s="17">
        <v>40677.800000000003</v>
      </c>
      <c r="D36" s="17">
        <f t="shared" si="0"/>
        <v>41491.356000000007</v>
      </c>
      <c r="E36" s="17">
        <f t="shared" si="1"/>
        <v>3457.6130000000003</v>
      </c>
      <c r="F36" s="18">
        <f t="shared" si="2"/>
        <v>20.997649797570855</v>
      </c>
      <c r="G36" s="18">
        <f t="shared" si="3"/>
        <v>10.498824898785427</v>
      </c>
      <c r="H36" s="18">
        <f t="shared" si="4"/>
        <v>4.1995299595141713</v>
      </c>
      <c r="I36" s="19">
        <f t="shared" si="5"/>
        <v>19.94776730769231</v>
      </c>
    </row>
    <row r="37" spans="2:9" x14ac:dyDescent="0.3">
      <c r="B37" s="8">
        <f t="shared" si="6"/>
        <v>30</v>
      </c>
      <c r="C37" s="17">
        <v>40727.800000000003</v>
      </c>
      <c r="D37" s="17">
        <f t="shared" si="0"/>
        <v>41542.356000000007</v>
      </c>
      <c r="E37" s="17">
        <f t="shared" si="1"/>
        <v>3461.8630000000003</v>
      </c>
      <c r="F37" s="18">
        <f t="shared" si="2"/>
        <v>21.023459514170042</v>
      </c>
      <c r="G37" s="18">
        <f t="shared" si="3"/>
        <v>10.511729757085021</v>
      </c>
      <c r="H37" s="18">
        <f t="shared" si="4"/>
        <v>4.2046919028340088</v>
      </c>
      <c r="I37" s="19">
        <f t="shared" si="5"/>
        <v>19.972286538461542</v>
      </c>
    </row>
    <row r="38" spans="2:9" x14ac:dyDescent="0.3">
      <c r="B38" s="8">
        <f t="shared" si="6"/>
        <v>31</v>
      </c>
      <c r="C38" s="17">
        <v>40774.07</v>
      </c>
      <c r="D38" s="17">
        <f t="shared" si="0"/>
        <v>41589.551400000004</v>
      </c>
      <c r="E38" s="17">
        <f t="shared" si="1"/>
        <v>3465.7959500000002</v>
      </c>
      <c r="F38" s="18">
        <f t="shared" si="2"/>
        <v>21.047343825910932</v>
      </c>
      <c r="G38" s="18">
        <f t="shared" si="3"/>
        <v>10.523671912955466</v>
      </c>
      <c r="H38" s="18">
        <f t="shared" si="4"/>
        <v>4.2094687651821863</v>
      </c>
      <c r="I38" s="19">
        <f t="shared" si="5"/>
        <v>19.994976634615387</v>
      </c>
    </row>
    <row r="39" spans="2:9" x14ac:dyDescent="0.3">
      <c r="B39" s="8">
        <f t="shared" si="6"/>
        <v>32</v>
      </c>
      <c r="C39" s="17">
        <v>40816.93</v>
      </c>
      <c r="D39" s="17">
        <f t="shared" si="0"/>
        <v>41633.268600000003</v>
      </c>
      <c r="E39" s="17">
        <f t="shared" si="1"/>
        <v>3469.43905</v>
      </c>
      <c r="F39" s="18">
        <f t="shared" si="2"/>
        <v>21.069467914979757</v>
      </c>
      <c r="G39" s="18">
        <f t="shared" si="3"/>
        <v>10.534733957489879</v>
      </c>
      <c r="H39" s="18">
        <f t="shared" si="4"/>
        <v>4.2138935829959516</v>
      </c>
      <c r="I39" s="19">
        <f t="shared" si="5"/>
        <v>20.01599451923077</v>
      </c>
    </row>
    <row r="40" spans="2:9" x14ac:dyDescent="0.3">
      <c r="B40" s="8">
        <f t="shared" si="6"/>
        <v>33</v>
      </c>
      <c r="C40" s="17">
        <v>40856.6</v>
      </c>
      <c r="D40" s="17">
        <f t="shared" si="0"/>
        <v>41673.731999999996</v>
      </c>
      <c r="E40" s="17">
        <f t="shared" si="1"/>
        <v>3472.8110000000001</v>
      </c>
      <c r="F40" s="18">
        <f t="shared" si="2"/>
        <v>21.089945344129553</v>
      </c>
      <c r="G40" s="18">
        <f t="shared" si="3"/>
        <v>10.544972672064777</v>
      </c>
      <c r="H40" s="18">
        <f t="shared" si="4"/>
        <v>4.2179890688259105</v>
      </c>
      <c r="I40" s="19">
        <f t="shared" si="5"/>
        <v>20.035448076923075</v>
      </c>
    </row>
    <row r="41" spans="2:9" x14ac:dyDescent="0.3">
      <c r="B41" s="8">
        <f t="shared" si="6"/>
        <v>34</v>
      </c>
      <c r="C41" s="17">
        <v>40893.360000000001</v>
      </c>
      <c r="D41" s="17">
        <f t="shared" si="0"/>
        <v>41711.227200000001</v>
      </c>
      <c r="E41" s="17">
        <f t="shared" si="1"/>
        <v>3475.9356000000002</v>
      </c>
      <c r="F41" s="18">
        <f t="shared" si="2"/>
        <v>21.108920647773282</v>
      </c>
      <c r="G41" s="18">
        <f t="shared" si="3"/>
        <v>10.554460323886641</v>
      </c>
      <c r="H41" s="18">
        <f t="shared" si="4"/>
        <v>4.2217841295546563</v>
      </c>
      <c r="I41" s="19">
        <f t="shared" si="5"/>
        <v>20.053474615384616</v>
      </c>
    </row>
    <row r="42" spans="2:9" x14ac:dyDescent="0.3">
      <c r="B42" s="20">
        <f t="shared" si="6"/>
        <v>35</v>
      </c>
      <c r="C42" s="21">
        <v>40927.370000000003</v>
      </c>
      <c r="D42" s="21">
        <f t="shared" si="0"/>
        <v>41745.917400000006</v>
      </c>
      <c r="E42" s="21">
        <f t="shared" si="1"/>
        <v>3478.82645</v>
      </c>
      <c r="F42" s="22">
        <f t="shared" si="2"/>
        <v>21.126476417004053</v>
      </c>
      <c r="G42" s="22">
        <f t="shared" si="3"/>
        <v>10.563238208502026</v>
      </c>
      <c r="H42" s="22">
        <f t="shared" si="4"/>
        <v>4.2252952834008104</v>
      </c>
      <c r="I42" s="23">
        <f t="shared" si="5"/>
        <v>20.07015259615385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zoomScaleNormal="100" workbookViewId="0">
      <selection activeCell="A16" sqref="A16"/>
    </sheetView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44140625" style="2" customWidth="1"/>
    <col min="12" max="12" width="41.6640625" style="2" bestFit="1" customWidth="1"/>
    <col min="13" max="13" width="18.21875" style="2" bestFit="1" customWidth="1"/>
    <col min="14" max="16384" width="8.88671875" style="2"/>
  </cols>
  <sheetData>
    <row r="1" spans="2:19" ht="21" x14ac:dyDescent="0.4">
      <c r="B1" s="59" t="s">
        <v>46</v>
      </c>
      <c r="C1" s="59" t="s">
        <v>47</v>
      </c>
      <c r="H1" s="60" t="s">
        <v>158</v>
      </c>
      <c r="I1" s="61">
        <f>Inhoud!C6</f>
        <v>1.02</v>
      </c>
    </row>
    <row r="2" spans="2:19" x14ac:dyDescent="0.3">
      <c r="B2" s="4"/>
      <c r="E2" s="3"/>
    </row>
    <row r="3" spans="2:19" ht="14.4" x14ac:dyDescent="0.3">
      <c r="B3" s="1"/>
      <c r="C3" s="1"/>
    </row>
    <row r="4" spans="2:19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9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422</v>
      </c>
      <c r="L5" s="63" t="s">
        <v>72</v>
      </c>
      <c r="M5" s="40"/>
    </row>
    <row r="6" spans="2:19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622</v>
      </c>
      <c r="L6" s="63" t="s">
        <v>10</v>
      </c>
      <c r="M6" s="40"/>
    </row>
    <row r="7" spans="2:19" x14ac:dyDescent="0.3">
      <c r="B7" s="8">
        <v>0</v>
      </c>
      <c r="C7" s="17">
        <v>25562.97</v>
      </c>
      <c r="D7" s="17">
        <f t="shared" ref="D7:D42" si="0">C7*$I$1</f>
        <v>26074.2294</v>
      </c>
      <c r="E7" s="17">
        <f t="shared" ref="E7:E42" si="1">C7/12*$I$1</f>
        <v>2172.8524499999999</v>
      </c>
      <c r="F7" s="18">
        <f t="shared" ref="F7:F42" si="2">D7/1976</f>
        <v>13.195460222672065</v>
      </c>
      <c r="G7" s="18">
        <f>F7/2</f>
        <v>6.5977301113360323</v>
      </c>
      <c r="H7" s="18">
        <f>F7/5</f>
        <v>2.6390920445344128</v>
      </c>
      <c r="I7" s="19">
        <f>D7/2080</f>
        <v>12.535687211538461</v>
      </c>
      <c r="K7" s="64">
        <v>623</v>
      </c>
      <c r="L7" s="63" t="s">
        <v>68</v>
      </c>
      <c r="M7" s="45" t="s">
        <v>206</v>
      </c>
    </row>
    <row r="8" spans="2:19" x14ac:dyDescent="0.3">
      <c r="B8" s="8">
        <f>B7+1</f>
        <v>1</v>
      </c>
      <c r="C8" s="17">
        <v>26558.33</v>
      </c>
      <c r="D8" s="17">
        <f t="shared" si="0"/>
        <v>27089.496600000002</v>
      </c>
      <c r="E8" s="17">
        <f t="shared" si="1"/>
        <v>2257.4580500000002</v>
      </c>
      <c r="F8" s="18">
        <f t="shared" si="2"/>
        <v>13.709259412955467</v>
      </c>
      <c r="G8" s="18">
        <f t="shared" ref="G8:G42" si="3">F8/2</f>
        <v>6.8546297064777333</v>
      </c>
      <c r="H8" s="18">
        <f t="shared" ref="H8:H42" si="4">F8/5</f>
        <v>2.7418518825910931</v>
      </c>
      <c r="I8" s="19">
        <f t="shared" ref="I8:I42" si="5">D8/2080</f>
        <v>13.023796442307694</v>
      </c>
    </row>
    <row r="9" spans="2:19" x14ac:dyDescent="0.3">
      <c r="B9" s="8">
        <f t="shared" ref="B9:B42" si="6">B8+1</f>
        <v>2</v>
      </c>
      <c r="C9" s="17">
        <v>27553.69</v>
      </c>
      <c r="D9" s="17">
        <f t="shared" si="0"/>
        <v>28104.763800000001</v>
      </c>
      <c r="E9" s="17">
        <f t="shared" si="1"/>
        <v>2342.0636500000001</v>
      </c>
      <c r="F9" s="18">
        <f t="shared" si="2"/>
        <v>14.223058603238867</v>
      </c>
      <c r="G9" s="18">
        <f t="shared" si="3"/>
        <v>7.1115293016194334</v>
      </c>
      <c r="H9" s="18">
        <f t="shared" si="4"/>
        <v>2.8446117206477735</v>
      </c>
      <c r="I9" s="19">
        <f t="shared" si="5"/>
        <v>13.511905673076923</v>
      </c>
      <c r="K9" s="88">
        <v>172</v>
      </c>
      <c r="L9" s="89" t="s">
        <v>73</v>
      </c>
      <c r="M9" s="87"/>
    </row>
    <row r="10" spans="2:19" ht="14.4" x14ac:dyDescent="0.35">
      <c r="B10" s="8">
        <f t="shared" si="6"/>
        <v>3</v>
      </c>
      <c r="C10" s="17">
        <v>28549.06</v>
      </c>
      <c r="D10" s="17">
        <f t="shared" si="0"/>
        <v>29120.041200000003</v>
      </c>
      <c r="E10" s="17">
        <f t="shared" si="1"/>
        <v>2426.6701000000003</v>
      </c>
      <c r="F10" s="18">
        <f t="shared" si="2"/>
        <v>14.736862955465588</v>
      </c>
      <c r="G10" s="18">
        <f t="shared" si="3"/>
        <v>7.3684314777327939</v>
      </c>
      <c r="H10" s="18">
        <f t="shared" si="4"/>
        <v>2.9473725910931177</v>
      </c>
      <c r="I10" s="19">
        <f t="shared" si="5"/>
        <v>14.000019807692309</v>
      </c>
      <c r="K10" s="88">
        <v>250</v>
      </c>
      <c r="L10" s="89" t="s">
        <v>169</v>
      </c>
      <c r="M10" s="91" t="s">
        <v>207</v>
      </c>
      <c r="N10" s="41"/>
      <c r="O10" s="41"/>
      <c r="P10" s="41"/>
      <c r="Q10" s="41"/>
      <c r="R10" s="41"/>
      <c r="S10" s="47"/>
    </row>
    <row r="11" spans="2:19" x14ac:dyDescent="0.3">
      <c r="B11" s="8">
        <f t="shared" si="6"/>
        <v>4</v>
      </c>
      <c r="C11" s="17">
        <v>29544.42</v>
      </c>
      <c r="D11" s="17">
        <f t="shared" si="0"/>
        <v>30135.308399999998</v>
      </c>
      <c r="E11" s="17">
        <f t="shared" si="1"/>
        <v>2511.2756999999997</v>
      </c>
      <c r="F11" s="18">
        <f t="shared" si="2"/>
        <v>15.250662145748986</v>
      </c>
      <c r="G11" s="18">
        <f t="shared" si="3"/>
        <v>7.6253310728744932</v>
      </c>
      <c r="H11" s="18">
        <f t="shared" si="4"/>
        <v>3.0501324291497971</v>
      </c>
      <c r="I11" s="19">
        <f t="shared" si="5"/>
        <v>14.488129038461537</v>
      </c>
      <c r="K11" s="88">
        <v>420</v>
      </c>
      <c r="L11" s="89" t="s">
        <v>72</v>
      </c>
      <c r="M11" s="90" t="s">
        <v>209</v>
      </c>
      <c r="N11" s="41"/>
      <c r="O11" s="41"/>
      <c r="P11" s="41"/>
      <c r="Q11" s="41"/>
      <c r="R11" s="41"/>
    </row>
    <row r="12" spans="2:19" x14ac:dyDescent="0.3">
      <c r="B12" s="8">
        <f t="shared" si="6"/>
        <v>5</v>
      </c>
      <c r="C12" s="17">
        <v>29544.42</v>
      </c>
      <c r="D12" s="17">
        <f t="shared" si="0"/>
        <v>30135.308399999998</v>
      </c>
      <c r="E12" s="17">
        <f t="shared" si="1"/>
        <v>2511.2756999999997</v>
      </c>
      <c r="F12" s="18">
        <f t="shared" si="2"/>
        <v>15.250662145748986</v>
      </c>
      <c r="G12" s="18">
        <f t="shared" si="3"/>
        <v>7.6253310728744932</v>
      </c>
      <c r="H12" s="18">
        <f t="shared" si="4"/>
        <v>3.0501324291497971</v>
      </c>
      <c r="I12" s="19">
        <f t="shared" si="5"/>
        <v>14.488129038461537</v>
      </c>
      <c r="K12" s="88">
        <v>620</v>
      </c>
      <c r="L12" s="89" t="s">
        <v>10</v>
      </c>
      <c r="M12" s="90" t="s">
        <v>209</v>
      </c>
      <c r="N12" s="41"/>
      <c r="O12" s="41"/>
      <c r="P12" s="41"/>
      <c r="Q12" s="41"/>
      <c r="R12" s="41"/>
    </row>
    <row r="13" spans="2:19" x14ac:dyDescent="0.3">
      <c r="B13" s="8">
        <f t="shared" si="6"/>
        <v>6</v>
      </c>
      <c r="C13" s="17">
        <v>30313</v>
      </c>
      <c r="D13" s="17">
        <f t="shared" si="0"/>
        <v>30919.260000000002</v>
      </c>
      <c r="E13" s="17">
        <f t="shared" si="1"/>
        <v>2576.605</v>
      </c>
      <c r="F13" s="18">
        <f t="shared" si="2"/>
        <v>15.647398785425102</v>
      </c>
      <c r="G13" s="18">
        <f t="shared" si="3"/>
        <v>7.8236993927125509</v>
      </c>
      <c r="H13" s="18">
        <f t="shared" si="4"/>
        <v>3.1294797570850204</v>
      </c>
      <c r="I13" s="19">
        <f t="shared" si="5"/>
        <v>14.865028846153848</v>
      </c>
      <c r="K13" s="88">
        <v>621</v>
      </c>
      <c r="L13" s="89" t="s">
        <v>133</v>
      </c>
      <c r="M13" s="90" t="s">
        <v>209</v>
      </c>
    </row>
    <row r="14" spans="2:19" x14ac:dyDescent="0.3">
      <c r="B14" s="8">
        <f t="shared" si="6"/>
        <v>7</v>
      </c>
      <c r="C14" s="17">
        <v>30313</v>
      </c>
      <c r="D14" s="17">
        <f t="shared" si="0"/>
        <v>30919.260000000002</v>
      </c>
      <c r="E14" s="17">
        <f t="shared" si="1"/>
        <v>2576.605</v>
      </c>
      <c r="F14" s="18">
        <f t="shared" si="2"/>
        <v>15.647398785425102</v>
      </c>
      <c r="G14" s="18">
        <f t="shared" si="3"/>
        <v>7.8236993927125509</v>
      </c>
      <c r="H14" s="18">
        <f t="shared" si="4"/>
        <v>3.1294797570850204</v>
      </c>
      <c r="I14" s="19">
        <f t="shared" si="5"/>
        <v>14.865028846153848</v>
      </c>
    </row>
    <row r="15" spans="2:19" x14ac:dyDescent="0.3">
      <c r="B15" s="8">
        <f t="shared" si="6"/>
        <v>8</v>
      </c>
      <c r="C15" s="17">
        <v>31731.68</v>
      </c>
      <c r="D15" s="17">
        <f t="shared" si="0"/>
        <v>32366.313600000001</v>
      </c>
      <c r="E15" s="17">
        <f t="shared" si="1"/>
        <v>2697.1928000000003</v>
      </c>
      <c r="F15" s="18">
        <f t="shared" si="2"/>
        <v>16.379713360323887</v>
      </c>
      <c r="G15" s="18">
        <f t="shared" si="3"/>
        <v>8.1898566801619435</v>
      </c>
      <c r="H15" s="18">
        <f t="shared" si="4"/>
        <v>3.2759426720647773</v>
      </c>
      <c r="I15" s="19">
        <f t="shared" si="5"/>
        <v>15.560727692307694</v>
      </c>
    </row>
    <row r="16" spans="2:19" x14ac:dyDescent="0.3">
      <c r="B16" s="8">
        <f t="shared" si="6"/>
        <v>9</v>
      </c>
      <c r="C16" s="17">
        <v>31731.68</v>
      </c>
      <c r="D16" s="17">
        <f t="shared" si="0"/>
        <v>32366.313600000001</v>
      </c>
      <c r="E16" s="17">
        <f t="shared" si="1"/>
        <v>2697.1928000000003</v>
      </c>
      <c r="F16" s="18">
        <f t="shared" si="2"/>
        <v>16.379713360323887</v>
      </c>
      <c r="G16" s="18">
        <f t="shared" si="3"/>
        <v>8.1898566801619435</v>
      </c>
      <c r="H16" s="18">
        <f t="shared" si="4"/>
        <v>3.2759426720647773</v>
      </c>
      <c r="I16" s="19">
        <f t="shared" si="5"/>
        <v>15.560727692307694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33577.135200000004</v>
      </c>
      <c r="E17" s="17">
        <f t="shared" si="1"/>
        <v>2798.0945999999999</v>
      </c>
      <c r="F17" s="18">
        <f t="shared" si="2"/>
        <v>16.992477327935227</v>
      </c>
      <c r="G17" s="18">
        <f t="shared" si="3"/>
        <v>8.4962386639676133</v>
      </c>
      <c r="H17" s="18">
        <f t="shared" si="4"/>
        <v>3.3984954655870454</v>
      </c>
      <c r="I17" s="19">
        <f t="shared" si="5"/>
        <v>16.142853461538465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33577.135200000004</v>
      </c>
      <c r="E18" s="17">
        <f t="shared" si="1"/>
        <v>2798.0945999999999</v>
      </c>
      <c r="F18" s="18">
        <f t="shared" si="2"/>
        <v>16.992477327935227</v>
      </c>
      <c r="G18" s="18">
        <f t="shared" si="3"/>
        <v>8.4962386639676133</v>
      </c>
      <c r="H18" s="18">
        <f t="shared" si="4"/>
        <v>3.3984954655870454</v>
      </c>
      <c r="I18" s="19">
        <f t="shared" si="5"/>
        <v>16.142853461538465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34597.328999999998</v>
      </c>
      <c r="E19" s="17">
        <f t="shared" si="1"/>
        <v>2883.1107499999998</v>
      </c>
      <c r="F19" s="18">
        <f t="shared" si="2"/>
        <v>17.508769736842105</v>
      </c>
      <c r="G19" s="18">
        <f t="shared" si="3"/>
        <v>8.7543848684210523</v>
      </c>
      <c r="H19" s="18">
        <f t="shared" si="4"/>
        <v>3.5017539473684209</v>
      </c>
      <c r="I19" s="19">
        <f t="shared" si="5"/>
        <v>16.633331249999998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34597.328999999998</v>
      </c>
      <c r="E20" s="17">
        <f t="shared" si="1"/>
        <v>2883.1107499999998</v>
      </c>
      <c r="F20" s="18">
        <f t="shared" si="2"/>
        <v>17.508769736842105</v>
      </c>
      <c r="G20" s="18">
        <f t="shared" si="3"/>
        <v>8.7543848684210523</v>
      </c>
      <c r="H20" s="18">
        <f t="shared" si="4"/>
        <v>3.5017539473684209</v>
      </c>
      <c r="I20" s="19">
        <f t="shared" si="5"/>
        <v>16.633331249999998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36044.382599999997</v>
      </c>
      <c r="E21" s="17">
        <f t="shared" si="1"/>
        <v>3003.6985499999996</v>
      </c>
      <c r="F21" s="18">
        <f t="shared" si="2"/>
        <v>18.241084311740888</v>
      </c>
      <c r="G21" s="18">
        <f t="shared" si="3"/>
        <v>9.120542155870444</v>
      </c>
      <c r="H21" s="18">
        <f t="shared" si="4"/>
        <v>3.6482168623481774</v>
      </c>
      <c r="I21" s="19">
        <f t="shared" si="5"/>
        <v>17.329030096153843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36044.382599999997</v>
      </c>
      <c r="E22" s="17">
        <f t="shared" si="1"/>
        <v>3003.6985499999996</v>
      </c>
      <c r="F22" s="18">
        <f t="shared" si="2"/>
        <v>18.241084311740888</v>
      </c>
      <c r="G22" s="18">
        <f t="shared" si="3"/>
        <v>9.120542155870444</v>
      </c>
      <c r="H22" s="18">
        <f t="shared" si="4"/>
        <v>3.6482168623481774</v>
      </c>
      <c r="I22" s="19">
        <f t="shared" si="5"/>
        <v>17.329030096153843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37491.436199999996</v>
      </c>
      <c r="E23" s="17">
        <f t="shared" si="1"/>
        <v>3124.2863499999999</v>
      </c>
      <c r="F23" s="18">
        <f t="shared" si="2"/>
        <v>18.973398886639675</v>
      </c>
      <c r="G23" s="18">
        <f t="shared" si="3"/>
        <v>9.4866994433198375</v>
      </c>
      <c r="H23" s="18">
        <f t="shared" si="4"/>
        <v>3.7946797773279348</v>
      </c>
      <c r="I23" s="19">
        <f t="shared" si="5"/>
        <v>18.024728942307689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37491.436199999996</v>
      </c>
      <c r="E24" s="17">
        <f t="shared" si="1"/>
        <v>3124.2863499999999</v>
      </c>
      <c r="F24" s="18">
        <f t="shared" si="2"/>
        <v>18.973398886639675</v>
      </c>
      <c r="G24" s="18">
        <f t="shared" si="3"/>
        <v>9.4866994433198375</v>
      </c>
      <c r="H24" s="18">
        <f t="shared" si="4"/>
        <v>3.7946797773279348</v>
      </c>
      <c r="I24" s="19">
        <f t="shared" si="5"/>
        <v>18.024728942307689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38938.5</v>
      </c>
      <c r="E25" s="17">
        <f t="shared" si="1"/>
        <v>3244.875</v>
      </c>
      <c r="F25" s="18">
        <f t="shared" si="2"/>
        <v>19.705718623481783</v>
      </c>
      <c r="G25" s="18">
        <f t="shared" si="3"/>
        <v>9.8528593117408914</v>
      </c>
      <c r="H25" s="18">
        <f t="shared" si="4"/>
        <v>3.9411437246963565</v>
      </c>
      <c r="I25" s="19">
        <f t="shared" si="5"/>
        <v>18.720432692307693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38938.5</v>
      </c>
      <c r="E26" s="17">
        <f t="shared" si="1"/>
        <v>3244.875</v>
      </c>
      <c r="F26" s="18">
        <f t="shared" si="2"/>
        <v>19.705718623481783</v>
      </c>
      <c r="G26" s="18">
        <f t="shared" si="3"/>
        <v>9.8528593117408914</v>
      </c>
      <c r="H26" s="18">
        <f t="shared" si="4"/>
        <v>3.9411437246963565</v>
      </c>
      <c r="I26" s="19">
        <f t="shared" si="5"/>
        <v>18.720432692307693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40385.553599999999</v>
      </c>
      <c r="E27" s="17">
        <f t="shared" si="1"/>
        <v>3365.4628000000002</v>
      </c>
      <c r="F27" s="18">
        <f t="shared" si="2"/>
        <v>20.438033198380566</v>
      </c>
      <c r="G27" s="18">
        <f t="shared" si="3"/>
        <v>10.219016599190283</v>
      </c>
      <c r="H27" s="18">
        <f t="shared" si="4"/>
        <v>4.087606639676113</v>
      </c>
      <c r="I27" s="19">
        <f t="shared" si="5"/>
        <v>19.416131538461538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40385.553599999999</v>
      </c>
      <c r="E28" s="17">
        <f t="shared" si="1"/>
        <v>3365.4628000000002</v>
      </c>
      <c r="F28" s="18">
        <f t="shared" si="2"/>
        <v>20.438033198380566</v>
      </c>
      <c r="G28" s="18">
        <f t="shared" si="3"/>
        <v>10.219016599190283</v>
      </c>
      <c r="H28" s="18">
        <f t="shared" si="4"/>
        <v>4.087606639676113</v>
      </c>
      <c r="I28" s="19">
        <f t="shared" si="5"/>
        <v>19.416131538461538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41832.597000000002</v>
      </c>
      <c r="E29" s="17">
        <f t="shared" si="1"/>
        <v>3486.0497500000001</v>
      </c>
      <c r="F29" s="18">
        <f t="shared" si="2"/>
        <v>21.170342611336032</v>
      </c>
      <c r="G29" s="18">
        <f t="shared" si="3"/>
        <v>10.585171305668016</v>
      </c>
      <c r="H29" s="18">
        <f t="shared" si="4"/>
        <v>4.2340685222672061</v>
      </c>
      <c r="I29" s="19">
        <f t="shared" si="5"/>
        <v>20.11182548076923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43279.671000000002</v>
      </c>
      <c r="E30" s="17">
        <f t="shared" si="1"/>
        <v>3606.6392500000002</v>
      </c>
      <c r="F30" s="18">
        <f t="shared" si="2"/>
        <v>21.902667510121457</v>
      </c>
      <c r="G30" s="18">
        <f t="shared" si="3"/>
        <v>10.951333755060729</v>
      </c>
      <c r="H30" s="18">
        <f t="shared" si="4"/>
        <v>4.3805335020242913</v>
      </c>
      <c r="I30" s="19">
        <f t="shared" si="5"/>
        <v>20.807534134615384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44726.714400000004</v>
      </c>
      <c r="E31" s="17">
        <f t="shared" si="1"/>
        <v>3727.2262000000001</v>
      </c>
      <c r="F31" s="18">
        <f t="shared" si="2"/>
        <v>22.634976923076927</v>
      </c>
      <c r="G31" s="18">
        <f t="shared" si="3"/>
        <v>11.317488461538463</v>
      </c>
      <c r="H31" s="18">
        <f t="shared" si="4"/>
        <v>4.5269953846153852</v>
      </c>
      <c r="I31" s="19">
        <f t="shared" si="5"/>
        <v>21.503228076923079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44807.865599999997</v>
      </c>
      <c r="E32" s="17">
        <f t="shared" si="1"/>
        <v>3733.9887999999996</v>
      </c>
      <c r="F32" s="18">
        <f t="shared" si="2"/>
        <v>22.676045344129552</v>
      </c>
      <c r="G32" s="18">
        <f t="shared" si="3"/>
        <v>11.338022672064776</v>
      </c>
      <c r="H32" s="18">
        <f t="shared" si="4"/>
        <v>4.5352090688259104</v>
      </c>
      <c r="I32" s="19">
        <f t="shared" si="5"/>
        <v>21.542243076923075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44883.06</v>
      </c>
      <c r="E33" s="17">
        <f t="shared" si="1"/>
        <v>3740.2550000000001</v>
      </c>
      <c r="F33" s="18">
        <f t="shared" si="2"/>
        <v>22.714099190283399</v>
      </c>
      <c r="G33" s="18">
        <f t="shared" si="3"/>
        <v>11.357049595141699</v>
      </c>
      <c r="H33" s="18">
        <f t="shared" si="4"/>
        <v>4.5428198380566798</v>
      </c>
      <c r="I33" s="19">
        <f t="shared" si="5"/>
        <v>21.578394230769231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44952.715799999998</v>
      </c>
      <c r="E34" s="17">
        <f t="shared" si="1"/>
        <v>3746.0596500000001</v>
      </c>
      <c r="F34" s="18">
        <f t="shared" si="2"/>
        <v>22.749350101214574</v>
      </c>
      <c r="G34" s="18">
        <f t="shared" si="3"/>
        <v>11.374675050607287</v>
      </c>
      <c r="H34" s="18">
        <f t="shared" si="4"/>
        <v>4.5498700202429152</v>
      </c>
      <c r="I34" s="19">
        <f t="shared" si="5"/>
        <v>21.611882596153844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45017.261400000003</v>
      </c>
      <c r="E35" s="17">
        <f t="shared" si="1"/>
        <v>3751.4384500000001</v>
      </c>
      <c r="F35" s="18">
        <f t="shared" si="2"/>
        <v>22.782014878542512</v>
      </c>
      <c r="G35" s="18">
        <f t="shared" si="3"/>
        <v>11.391007439271256</v>
      </c>
      <c r="H35" s="18">
        <f t="shared" si="4"/>
        <v>4.5564029757085027</v>
      </c>
      <c r="I35" s="19">
        <f t="shared" si="5"/>
        <v>21.642914134615385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45077.012999999999</v>
      </c>
      <c r="E36" s="17">
        <f t="shared" si="1"/>
        <v>3756.4177500000005</v>
      </c>
      <c r="F36" s="18">
        <f t="shared" si="2"/>
        <v>22.81225354251012</v>
      </c>
      <c r="G36" s="18">
        <f t="shared" si="3"/>
        <v>11.40612677125506</v>
      </c>
      <c r="H36" s="18">
        <f t="shared" si="4"/>
        <v>4.5624507085020243</v>
      </c>
      <c r="I36" s="19">
        <f t="shared" si="5"/>
        <v>21.671640865384614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45132.419399999999</v>
      </c>
      <c r="E37" s="17">
        <f t="shared" si="1"/>
        <v>3761.0349500000002</v>
      </c>
      <c r="F37" s="18">
        <f t="shared" si="2"/>
        <v>22.840293218623483</v>
      </c>
      <c r="G37" s="18">
        <f t="shared" si="3"/>
        <v>11.420146609311741</v>
      </c>
      <c r="H37" s="18">
        <f t="shared" si="4"/>
        <v>4.5680586437246964</v>
      </c>
      <c r="I37" s="19">
        <f t="shared" si="5"/>
        <v>21.698278557692309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45183.694799999997</v>
      </c>
      <c r="E38" s="17">
        <f t="shared" si="1"/>
        <v>3765.3078999999998</v>
      </c>
      <c r="F38" s="18">
        <f t="shared" si="2"/>
        <v>22.866242307692307</v>
      </c>
      <c r="G38" s="18">
        <f t="shared" si="3"/>
        <v>11.433121153846153</v>
      </c>
      <c r="H38" s="18">
        <f t="shared" si="4"/>
        <v>4.5732484615384612</v>
      </c>
      <c r="I38" s="19">
        <f t="shared" si="5"/>
        <v>21.72293019230769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45231.186000000002</v>
      </c>
      <c r="E39" s="17">
        <f t="shared" si="1"/>
        <v>3769.2655000000004</v>
      </c>
      <c r="F39" s="18">
        <f t="shared" si="2"/>
        <v>22.890276315789475</v>
      </c>
      <c r="G39" s="18">
        <f t="shared" si="3"/>
        <v>11.445138157894737</v>
      </c>
      <c r="H39" s="18">
        <f t="shared" si="4"/>
        <v>4.5780552631578946</v>
      </c>
      <c r="I39" s="19">
        <f t="shared" si="5"/>
        <v>21.745762500000001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45275.158200000005</v>
      </c>
      <c r="E40" s="17">
        <f t="shared" si="1"/>
        <v>3772.9298500000004</v>
      </c>
      <c r="F40" s="18">
        <f t="shared" si="2"/>
        <v>22.912529453441298</v>
      </c>
      <c r="G40" s="18">
        <f t="shared" si="3"/>
        <v>11.456264726720649</v>
      </c>
      <c r="H40" s="18">
        <f t="shared" si="4"/>
        <v>4.5825058906882594</v>
      </c>
      <c r="I40" s="19">
        <f t="shared" si="5"/>
        <v>21.766902980769235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45315.8868</v>
      </c>
      <c r="E41" s="17">
        <f t="shared" si="1"/>
        <v>3776.3238999999999</v>
      </c>
      <c r="F41" s="18">
        <f t="shared" si="2"/>
        <v>22.93314109311741</v>
      </c>
      <c r="G41" s="18">
        <f t="shared" si="3"/>
        <v>11.466570546558705</v>
      </c>
      <c r="H41" s="18">
        <f t="shared" si="4"/>
        <v>4.5866282186234821</v>
      </c>
      <c r="I41" s="19">
        <f t="shared" si="5"/>
        <v>21.786484038461538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45353.575799999999</v>
      </c>
      <c r="E42" s="21">
        <f t="shared" si="1"/>
        <v>3779.4646500000003</v>
      </c>
      <c r="F42" s="22">
        <f t="shared" si="2"/>
        <v>22.952214473684212</v>
      </c>
      <c r="G42" s="22">
        <f t="shared" si="3"/>
        <v>11.476107236842106</v>
      </c>
      <c r="H42" s="22">
        <f t="shared" si="4"/>
        <v>4.5904428947368423</v>
      </c>
      <c r="I42" s="23">
        <f t="shared" si="5"/>
        <v>21.804603749999998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7.6640625" style="2" bestFit="1" customWidth="1"/>
    <col min="12" max="12" width="37.77734375" style="2" bestFit="1" customWidth="1"/>
    <col min="13" max="13" width="32.109375" style="2" bestFit="1" customWidth="1"/>
    <col min="14" max="16384" width="8.88671875" style="2"/>
  </cols>
  <sheetData>
    <row r="1" spans="2:13" ht="21" x14ac:dyDescent="0.4">
      <c r="B1" s="59" t="s">
        <v>13</v>
      </c>
      <c r="C1" s="59" t="s">
        <v>208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260</v>
      </c>
      <c r="L5" s="63" t="s">
        <v>74</v>
      </c>
      <c r="M5" s="40"/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</row>
    <row r="7" spans="2:13" x14ac:dyDescent="0.3">
      <c r="B7" s="8">
        <v>0</v>
      </c>
      <c r="C7" s="17">
        <v>25562.97</v>
      </c>
      <c r="D7" s="17">
        <f t="shared" ref="D7:D42" si="0">C7*$I$1</f>
        <v>26074.2294</v>
      </c>
      <c r="E7" s="17">
        <f t="shared" ref="E7:E42" si="1">C7/12*$I$1</f>
        <v>2172.8524499999999</v>
      </c>
      <c r="F7" s="18">
        <f t="shared" ref="F7:F42" si="2">D7/1976</f>
        <v>13.195460222672065</v>
      </c>
      <c r="G7" s="18">
        <f>F7/2</f>
        <v>6.5977301113360323</v>
      </c>
      <c r="H7" s="18">
        <f>F7/5</f>
        <v>2.6390920445344128</v>
      </c>
      <c r="I7" s="19">
        <f>D7/2080</f>
        <v>12.535687211538461</v>
      </c>
      <c r="K7" s="88" t="s">
        <v>75</v>
      </c>
      <c r="L7" s="89" t="s">
        <v>170</v>
      </c>
      <c r="M7" s="91" t="s">
        <v>162</v>
      </c>
    </row>
    <row r="8" spans="2:13" x14ac:dyDescent="0.3">
      <c r="B8" s="8">
        <f>B7+1</f>
        <v>1</v>
      </c>
      <c r="C8" s="17">
        <v>26558.33</v>
      </c>
      <c r="D8" s="17">
        <f t="shared" si="0"/>
        <v>27089.496600000002</v>
      </c>
      <c r="E8" s="17">
        <f t="shared" si="1"/>
        <v>2257.4580500000002</v>
      </c>
      <c r="F8" s="18">
        <f t="shared" si="2"/>
        <v>13.709259412955467</v>
      </c>
      <c r="G8" s="18">
        <f t="shared" ref="G8:G42" si="3">F8/2</f>
        <v>6.8546297064777333</v>
      </c>
      <c r="H8" s="18">
        <f t="shared" ref="H8:H42" si="4">F8/5</f>
        <v>2.7418518825910931</v>
      </c>
      <c r="I8" s="19">
        <f t="shared" ref="I8:I42" si="5">D8/2080</f>
        <v>13.023796442307694</v>
      </c>
      <c r="K8" s="88">
        <v>170</v>
      </c>
      <c r="L8" s="89" t="s">
        <v>73</v>
      </c>
      <c r="M8" s="90" t="s">
        <v>210</v>
      </c>
    </row>
    <row r="9" spans="2:13" x14ac:dyDescent="0.3">
      <c r="B9" s="8">
        <f t="shared" ref="B9:B42" si="6">B8+1</f>
        <v>2</v>
      </c>
      <c r="C9" s="17">
        <v>27553.69</v>
      </c>
      <c r="D9" s="17">
        <f t="shared" si="0"/>
        <v>28104.763800000001</v>
      </c>
      <c r="E9" s="17">
        <f t="shared" si="1"/>
        <v>2342.0636500000001</v>
      </c>
      <c r="F9" s="18">
        <f t="shared" si="2"/>
        <v>14.223058603238867</v>
      </c>
      <c r="G9" s="18">
        <f t="shared" si="3"/>
        <v>7.1115293016194334</v>
      </c>
      <c r="H9" s="18">
        <f t="shared" si="4"/>
        <v>2.8446117206477735</v>
      </c>
      <c r="I9" s="19">
        <f t="shared" si="5"/>
        <v>13.511905673076923</v>
      </c>
    </row>
    <row r="10" spans="2:13" x14ac:dyDescent="0.3">
      <c r="B10" s="8">
        <f t="shared" si="6"/>
        <v>3</v>
      </c>
      <c r="C10" s="17">
        <v>28549.06</v>
      </c>
      <c r="D10" s="17">
        <f t="shared" si="0"/>
        <v>29120.041200000003</v>
      </c>
      <c r="E10" s="17">
        <f t="shared" si="1"/>
        <v>2426.6701000000003</v>
      </c>
      <c r="F10" s="18">
        <f t="shared" si="2"/>
        <v>14.736862955465588</v>
      </c>
      <c r="G10" s="18">
        <f t="shared" si="3"/>
        <v>7.3684314777327939</v>
      </c>
      <c r="H10" s="18">
        <f t="shared" si="4"/>
        <v>2.9473725910931177</v>
      </c>
      <c r="I10" s="19">
        <f t="shared" si="5"/>
        <v>14.000019807692309</v>
      </c>
    </row>
    <row r="11" spans="2:13" x14ac:dyDescent="0.3">
      <c r="B11" s="8">
        <f t="shared" si="6"/>
        <v>4</v>
      </c>
      <c r="C11" s="17">
        <v>29544.42</v>
      </c>
      <c r="D11" s="17">
        <f t="shared" si="0"/>
        <v>30135.308399999998</v>
      </c>
      <c r="E11" s="17">
        <f t="shared" si="1"/>
        <v>2511.2756999999997</v>
      </c>
      <c r="F11" s="18">
        <f t="shared" si="2"/>
        <v>15.250662145748986</v>
      </c>
      <c r="G11" s="18">
        <f t="shared" si="3"/>
        <v>7.6253310728744932</v>
      </c>
      <c r="H11" s="18">
        <f t="shared" si="4"/>
        <v>3.0501324291497971</v>
      </c>
      <c r="I11" s="19">
        <f t="shared" si="5"/>
        <v>14.488129038461537</v>
      </c>
    </row>
    <row r="12" spans="2:13" x14ac:dyDescent="0.3">
      <c r="B12" s="8">
        <f t="shared" si="6"/>
        <v>5</v>
      </c>
      <c r="C12" s="17">
        <v>29544.42</v>
      </c>
      <c r="D12" s="17">
        <f t="shared" si="0"/>
        <v>30135.308399999998</v>
      </c>
      <c r="E12" s="17">
        <f t="shared" si="1"/>
        <v>2511.2756999999997</v>
      </c>
      <c r="F12" s="18">
        <f t="shared" si="2"/>
        <v>15.250662145748986</v>
      </c>
      <c r="G12" s="18">
        <f t="shared" si="3"/>
        <v>7.6253310728744932</v>
      </c>
      <c r="H12" s="18">
        <f t="shared" si="4"/>
        <v>3.0501324291497971</v>
      </c>
      <c r="I12" s="19">
        <f t="shared" si="5"/>
        <v>14.488129038461537</v>
      </c>
    </row>
    <row r="13" spans="2:13" x14ac:dyDescent="0.3">
      <c r="B13" s="8">
        <f t="shared" si="6"/>
        <v>6</v>
      </c>
      <c r="C13" s="17">
        <v>30313</v>
      </c>
      <c r="D13" s="17">
        <f t="shared" si="0"/>
        <v>30919.260000000002</v>
      </c>
      <c r="E13" s="17">
        <f t="shared" si="1"/>
        <v>2576.605</v>
      </c>
      <c r="F13" s="18">
        <f t="shared" si="2"/>
        <v>15.647398785425102</v>
      </c>
      <c r="G13" s="18">
        <f t="shared" si="3"/>
        <v>7.8236993927125509</v>
      </c>
      <c r="H13" s="18">
        <f t="shared" si="4"/>
        <v>3.1294797570850204</v>
      </c>
      <c r="I13" s="19">
        <f t="shared" si="5"/>
        <v>14.865028846153848</v>
      </c>
    </row>
    <row r="14" spans="2:13" x14ac:dyDescent="0.3">
      <c r="B14" s="8">
        <f t="shared" si="6"/>
        <v>7</v>
      </c>
      <c r="C14" s="17">
        <v>30313</v>
      </c>
      <c r="D14" s="17">
        <f t="shared" si="0"/>
        <v>30919.260000000002</v>
      </c>
      <c r="E14" s="17">
        <f t="shared" si="1"/>
        <v>2576.605</v>
      </c>
      <c r="F14" s="18">
        <f t="shared" si="2"/>
        <v>15.647398785425102</v>
      </c>
      <c r="G14" s="18">
        <f t="shared" si="3"/>
        <v>7.8236993927125509</v>
      </c>
      <c r="H14" s="18">
        <f t="shared" si="4"/>
        <v>3.1294797570850204</v>
      </c>
      <c r="I14" s="19">
        <f t="shared" si="5"/>
        <v>14.865028846153848</v>
      </c>
    </row>
    <row r="15" spans="2:13" x14ac:dyDescent="0.3">
      <c r="B15" s="8">
        <f t="shared" si="6"/>
        <v>8</v>
      </c>
      <c r="C15" s="17">
        <v>31731.68</v>
      </c>
      <c r="D15" s="17">
        <f t="shared" si="0"/>
        <v>32366.313600000001</v>
      </c>
      <c r="E15" s="17">
        <f t="shared" si="1"/>
        <v>2697.1928000000003</v>
      </c>
      <c r="F15" s="18">
        <f t="shared" si="2"/>
        <v>16.379713360323887</v>
      </c>
      <c r="G15" s="18">
        <f t="shared" si="3"/>
        <v>8.1898566801619435</v>
      </c>
      <c r="H15" s="18">
        <f t="shared" si="4"/>
        <v>3.2759426720647773</v>
      </c>
      <c r="I15" s="19">
        <f t="shared" si="5"/>
        <v>15.560727692307694</v>
      </c>
    </row>
    <row r="16" spans="2:13" x14ac:dyDescent="0.3">
      <c r="B16" s="8">
        <f t="shared" si="6"/>
        <v>9</v>
      </c>
      <c r="C16" s="17">
        <v>31731.68</v>
      </c>
      <c r="D16" s="17">
        <f t="shared" si="0"/>
        <v>32366.313600000001</v>
      </c>
      <c r="E16" s="17">
        <f t="shared" si="1"/>
        <v>2697.1928000000003</v>
      </c>
      <c r="F16" s="18">
        <f t="shared" si="2"/>
        <v>16.379713360323887</v>
      </c>
      <c r="G16" s="18">
        <f t="shared" si="3"/>
        <v>8.1898566801619435</v>
      </c>
      <c r="H16" s="18">
        <f t="shared" si="4"/>
        <v>3.2759426720647773</v>
      </c>
      <c r="I16" s="19">
        <f t="shared" si="5"/>
        <v>15.560727692307694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33577.135200000004</v>
      </c>
      <c r="E17" s="17">
        <f t="shared" si="1"/>
        <v>2798.0945999999999</v>
      </c>
      <c r="F17" s="18">
        <f t="shared" si="2"/>
        <v>16.992477327935227</v>
      </c>
      <c r="G17" s="18">
        <f t="shared" si="3"/>
        <v>8.4962386639676133</v>
      </c>
      <c r="H17" s="18">
        <f t="shared" si="4"/>
        <v>3.3984954655870454</v>
      </c>
      <c r="I17" s="19">
        <f t="shared" si="5"/>
        <v>16.142853461538465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33577.135200000004</v>
      </c>
      <c r="E18" s="17">
        <f t="shared" si="1"/>
        <v>2798.0945999999999</v>
      </c>
      <c r="F18" s="18">
        <f t="shared" si="2"/>
        <v>16.992477327935227</v>
      </c>
      <c r="G18" s="18">
        <f t="shared" si="3"/>
        <v>8.4962386639676133</v>
      </c>
      <c r="H18" s="18">
        <f t="shared" si="4"/>
        <v>3.3984954655870454</v>
      </c>
      <c r="I18" s="19">
        <f t="shared" si="5"/>
        <v>16.142853461538465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34597.328999999998</v>
      </c>
      <c r="E19" s="17">
        <f t="shared" si="1"/>
        <v>2883.1107499999998</v>
      </c>
      <c r="F19" s="18">
        <f t="shared" si="2"/>
        <v>17.508769736842105</v>
      </c>
      <c r="G19" s="18">
        <f t="shared" si="3"/>
        <v>8.7543848684210523</v>
      </c>
      <c r="H19" s="18">
        <f t="shared" si="4"/>
        <v>3.5017539473684209</v>
      </c>
      <c r="I19" s="19">
        <f t="shared" si="5"/>
        <v>16.633331249999998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34597.328999999998</v>
      </c>
      <c r="E20" s="17">
        <f t="shared" si="1"/>
        <v>2883.1107499999998</v>
      </c>
      <c r="F20" s="18">
        <f t="shared" si="2"/>
        <v>17.508769736842105</v>
      </c>
      <c r="G20" s="18">
        <f t="shared" si="3"/>
        <v>8.7543848684210523</v>
      </c>
      <c r="H20" s="18">
        <f t="shared" si="4"/>
        <v>3.5017539473684209</v>
      </c>
      <c r="I20" s="19">
        <f t="shared" si="5"/>
        <v>16.633331249999998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36044.382599999997</v>
      </c>
      <c r="E21" s="17">
        <f t="shared" si="1"/>
        <v>3003.6985499999996</v>
      </c>
      <c r="F21" s="18">
        <f t="shared" si="2"/>
        <v>18.241084311740888</v>
      </c>
      <c r="G21" s="18">
        <f t="shared" si="3"/>
        <v>9.120542155870444</v>
      </c>
      <c r="H21" s="18">
        <f t="shared" si="4"/>
        <v>3.6482168623481774</v>
      </c>
      <c r="I21" s="19">
        <f t="shared" si="5"/>
        <v>17.329030096153843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36044.382599999997</v>
      </c>
      <c r="E22" s="17">
        <f t="shared" si="1"/>
        <v>3003.6985499999996</v>
      </c>
      <c r="F22" s="18">
        <f t="shared" si="2"/>
        <v>18.241084311740888</v>
      </c>
      <c r="G22" s="18">
        <f t="shared" si="3"/>
        <v>9.120542155870444</v>
      </c>
      <c r="H22" s="18">
        <f t="shared" si="4"/>
        <v>3.6482168623481774</v>
      </c>
      <c r="I22" s="19">
        <f t="shared" si="5"/>
        <v>17.329030096153843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37491.436199999996</v>
      </c>
      <c r="E23" s="17">
        <f t="shared" si="1"/>
        <v>3124.2863499999999</v>
      </c>
      <c r="F23" s="18">
        <f t="shared" si="2"/>
        <v>18.973398886639675</v>
      </c>
      <c r="G23" s="18">
        <f t="shared" si="3"/>
        <v>9.4866994433198375</v>
      </c>
      <c r="H23" s="18">
        <f t="shared" si="4"/>
        <v>3.7946797773279348</v>
      </c>
      <c r="I23" s="19">
        <f t="shared" si="5"/>
        <v>18.024728942307689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37491.436199999996</v>
      </c>
      <c r="E24" s="17">
        <f t="shared" si="1"/>
        <v>3124.2863499999999</v>
      </c>
      <c r="F24" s="18">
        <f t="shared" si="2"/>
        <v>18.973398886639675</v>
      </c>
      <c r="G24" s="18">
        <f t="shared" si="3"/>
        <v>9.4866994433198375</v>
      </c>
      <c r="H24" s="18">
        <f t="shared" si="4"/>
        <v>3.7946797773279348</v>
      </c>
      <c r="I24" s="19">
        <f t="shared" si="5"/>
        <v>18.024728942307689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38938.5</v>
      </c>
      <c r="E25" s="17">
        <f t="shared" si="1"/>
        <v>3244.875</v>
      </c>
      <c r="F25" s="18">
        <f t="shared" si="2"/>
        <v>19.705718623481783</v>
      </c>
      <c r="G25" s="18">
        <f t="shared" si="3"/>
        <v>9.8528593117408914</v>
      </c>
      <c r="H25" s="18">
        <f t="shared" si="4"/>
        <v>3.9411437246963565</v>
      </c>
      <c r="I25" s="19">
        <f t="shared" si="5"/>
        <v>18.720432692307693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38938.5</v>
      </c>
      <c r="E26" s="17">
        <f t="shared" si="1"/>
        <v>3244.875</v>
      </c>
      <c r="F26" s="18">
        <f t="shared" si="2"/>
        <v>19.705718623481783</v>
      </c>
      <c r="G26" s="18">
        <f t="shared" si="3"/>
        <v>9.8528593117408914</v>
      </c>
      <c r="H26" s="18">
        <f t="shared" si="4"/>
        <v>3.9411437246963565</v>
      </c>
      <c r="I26" s="19">
        <f t="shared" si="5"/>
        <v>18.720432692307693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40385.553599999999</v>
      </c>
      <c r="E27" s="17">
        <f t="shared" si="1"/>
        <v>3365.4628000000002</v>
      </c>
      <c r="F27" s="18">
        <f t="shared" si="2"/>
        <v>20.438033198380566</v>
      </c>
      <c r="G27" s="18">
        <f t="shared" si="3"/>
        <v>10.219016599190283</v>
      </c>
      <c r="H27" s="18">
        <f t="shared" si="4"/>
        <v>4.087606639676113</v>
      </c>
      <c r="I27" s="19">
        <f t="shared" si="5"/>
        <v>19.416131538461538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40385.553599999999</v>
      </c>
      <c r="E28" s="17">
        <f t="shared" si="1"/>
        <v>3365.4628000000002</v>
      </c>
      <c r="F28" s="18">
        <f t="shared" si="2"/>
        <v>20.438033198380566</v>
      </c>
      <c r="G28" s="18">
        <f t="shared" si="3"/>
        <v>10.219016599190283</v>
      </c>
      <c r="H28" s="18">
        <f t="shared" si="4"/>
        <v>4.087606639676113</v>
      </c>
      <c r="I28" s="19">
        <f t="shared" si="5"/>
        <v>19.416131538461538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41832.597000000002</v>
      </c>
      <c r="E29" s="17">
        <f t="shared" si="1"/>
        <v>3486.0497500000001</v>
      </c>
      <c r="F29" s="18">
        <f t="shared" si="2"/>
        <v>21.170342611336032</v>
      </c>
      <c r="G29" s="18">
        <f t="shared" si="3"/>
        <v>10.585171305668016</v>
      </c>
      <c r="H29" s="18">
        <f t="shared" si="4"/>
        <v>4.2340685222672061</v>
      </c>
      <c r="I29" s="19">
        <f t="shared" si="5"/>
        <v>20.11182548076923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43279.671000000002</v>
      </c>
      <c r="E30" s="17">
        <f t="shared" si="1"/>
        <v>3606.6392500000002</v>
      </c>
      <c r="F30" s="18">
        <f t="shared" si="2"/>
        <v>21.902667510121457</v>
      </c>
      <c r="G30" s="18">
        <f t="shared" si="3"/>
        <v>10.951333755060729</v>
      </c>
      <c r="H30" s="18">
        <f t="shared" si="4"/>
        <v>4.3805335020242913</v>
      </c>
      <c r="I30" s="19">
        <f t="shared" si="5"/>
        <v>20.807534134615384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44726.714400000004</v>
      </c>
      <c r="E31" s="17">
        <f t="shared" si="1"/>
        <v>3727.2262000000001</v>
      </c>
      <c r="F31" s="18">
        <f t="shared" si="2"/>
        <v>22.634976923076927</v>
      </c>
      <c r="G31" s="18">
        <f t="shared" si="3"/>
        <v>11.317488461538463</v>
      </c>
      <c r="H31" s="18">
        <f t="shared" si="4"/>
        <v>4.5269953846153852</v>
      </c>
      <c r="I31" s="19">
        <f t="shared" si="5"/>
        <v>21.503228076923079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44807.865599999997</v>
      </c>
      <c r="E32" s="17">
        <f t="shared" si="1"/>
        <v>3733.9887999999996</v>
      </c>
      <c r="F32" s="18">
        <f t="shared" si="2"/>
        <v>22.676045344129552</v>
      </c>
      <c r="G32" s="18">
        <f t="shared" si="3"/>
        <v>11.338022672064776</v>
      </c>
      <c r="H32" s="18">
        <f t="shared" si="4"/>
        <v>4.5352090688259104</v>
      </c>
      <c r="I32" s="19">
        <f t="shared" si="5"/>
        <v>21.542243076923075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44883.06</v>
      </c>
      <c r="E33" s="17">
        <f t="shared" si="1"/>
        <v>3740.2550000000001</v>
      </c>
      <c r="F33" s="18">
        <f t="shared" si="2"/>
        <v>22.714099190283399</v>
      </c>
      <c r="G33" s="18">
        <f t="shared" si="3"/>
        <v>11.357049595141699</v>
      </c>
      <c r="H33" s="18">
        <f t="shared" si="4"/>
        <v>4.5428198380566798</v>
      </c>
      <c r="I33" s="19">
        <f t="shared" si="5"/>
        <v>21.578394230769231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44952.715799999998</v>
      </c>
      <c r="E34" s="17">
        <f t="shared" si="1"/>
        <v>3746.0596500000001</v>
      </c>
      <c r="F34" s="18">
        <f t="shared" si="2"/>
        <v>22.749350101214574</v>
      </c>
      <c r="G34" s="18">
        <f t="shared" si="3"/>
        <v>11.374675050607287</v>
      </c>
      <c r="H34" s="18">
        <f t="shared" si="4"/>
        <v>4.5498700202429152</v>
      </c>
      <c r="I34" s="19">
        <f t="shared" si="5"/>
        <v>21.611882596153844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45017.261400000003</v>
      </c>
      <c r="E35" s="17">
        <f t="shared" si="1"/>
        <v>3751.4384500000001</v>
      </c>
      <c r="F35" s="18">
        <f t="shared" si="2"/>
        <v>22.782014878542512</v>
      </c>
      <c r="G35" s="18">
        <f t="shared" si="3"/>
        <v>11.391007439271256</v>
      </c>
      <c r="H35" s="18">
        <f t="shared" si="4"/>
        <v>4.5564029757085027</v>
      </c>
      <c r="I35" s="19">
        <f t="shared" si="5"/>
        <v>21.642914134615385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45077.012999999999</v>
      </c>
      <c r="E36" s="17">
        <f t="shared" si="1"/>
        <v>3756.4177500000005</v>
      </c>
      <c r="F36" s="18">
        <f t="shared" si="2"/>
        <v>22.81225354251012</v>
      </c>
      <c r="G36" s="18">
        <f t="shared" si="3"/>
        <v>11.40612677125506</v>
      </c>
      <c r="H36" s="18">
        <f t="shared" si="4"/>
        <v>4.5624507085020243</v>
      </c>
      <c r="I36" s="19">
        <f t="shared" si="5"/>
        <v>21.671640865384614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45132.419399999999</v>
      </c>
      <c r="E37" s="17">
        <f t="shared" si="1"/>
        <v>3761.0349500000002</v>
      </c>
      <c r="F37" s="18">
        <f t="shared" si="2"/>
        <v>22.840293218623483</v>
      </c>
      <c r="G37" s="18">
        <f t="shared" si="3"/>
        <v>11.420146609311741</v>
      </c>
      <c r="H37" s="18">
        <f t="shared" si="4"/>
        <v>4.5680586437246964</v>
      </c>
      <c r="I37" s="19">
        <f t="shared" si="5"/>
        <v>21.698278557692309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45183.694799999997</v>
      </c>
      <c r="E38" s="17">
        <f t="shared" si="1"/>
        <v>3765.3078999999998</v>
      </c>
      <c r="F38" s="18">
        <f t="shared" si="2"/>
        <v>22.866242307692307</v>
      </c>
      <c r="G38" s="18">
        <f t="shared" si="3"/>
        <v>11.433121153846153</v>
      </c>
      <c r="H38" s="18">
        <f t="shared" si="4"/>
        <v>4.5732484615384612</v>
      </c>
      <c r="I38" s="19">
        <f t="shared" si="5"/>
        <v>21.72293019230769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45231.186000000002</v>
      </c>
      <c r="E39" s="17">
        <f t="shared" si="1"/>
        <v>3769.2655000000004</v>
      </c>
      <c r="F39" s="18">
        <f t="shared" si="2"/>
        <v>22.890276315789475</v>
      </c>
      <c r="G39" s="18">
        <f t="shared" si="3"/>
        <v>11.445138157894737</v>
      </c>
      <c r="H39" s="18">
        <f t="shared" si="4"/>
        <v>4.5780552631578946</v>
      </c>
      <c r="I39" s="19">
        <f t="shared" si="5"/>
        <v>21.745762500000001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45275.158200000005</v>
      </c>
      <c r="E40" s="17">
        <f t="shared" si="1"/>
        <v>3772.9298500000004</v>
      </c>
      <c r="F40" s="18">
        <f t="shared" si="2"/>
        <v>22.912529453441298</v>
      </c>
      <c r="G40" s="18">
        <f t="shared" si="3"/>
        <v>11.456264726720649</v>
      </c>
      <c r="H40" s="18">
        <f t="shared" si="4"/>
        <v>4.5825058906882594</v>
      </c>
      <c r="I40" s="19">
        <f t="shared" si="5"/>
        <v>21.766902980769235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45315.8868</v>
      </c>
      <c r="E41" s="17">
        <f t="shared" si="1"/>
        <v>3776.3238999999999</v>
      </c>
      <c r="F41" s="18">
        <f t="shared" si="2"/>
        <v>22.93314109311741</v>
      </c>
      <c r="G41" s="18">
        <f t="shared" si="3"/>
        <v>11.466570546558705</v>
      </c>
      <c r="H41" s="18">
        <f t="shared" si="4"/>
        <v>4.5866282186234821</v>
      </c>
      <c r="I41" s="19">
        <f t="shared" si="5"/>
        <v>21.786484038461538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45353.575799999999</v>
      </c>
      <c r="E42" s="21">
        <f t="shared" si="1"/>
        <v>3779.4646500000003</v>
      </c>
      <c r="F42" s="22">
        <f t="shared" si="2"/>
        <v>22.952214473684212</v>
      </c>
      <c r="G42" s="22">
        <f t="shared" si="3"/>
        <v>11.476107236842106</v>
      </c>
      <c r="H42" s="22">
        <f t="shared" si="4"/>
        <v>4.5904428947368423</v>
      </c>
      <c r="I42" s="23">
        <f t="shared" si="5"/>
        <v>21.804603749999998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11</v>
      </c>
      <c r="C1" s="59" t="s">
        <v>48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77</v>
      </c>
      <c r="L5" s="63" t="s">
        <v>78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 t="s">
        <v>80</v>
      </c>
      <c r="L6" s="63" t="s">
        <v>81</v>
      </c>
      <c r="M6" s="2"/>
    </row>
    <row r="7" spans="2:13" x14ac:dyDescent="0.3">
      <c r="B7" s="8">
        <v>0</v>
      </c>
      <c r="C7" s="17">
        <v>29736.12</v>
      </c>
      <c r="D7" s="17">
        <f t="shared" ref="D7:D42" si="0">C7*$I$1</f>
        <v>30330.842399999998</v>
      </c>
      <c r="E7" s="17">
        <f t="shared" ref="E7:E42" si="1">C7/12*$I$1</f>
        <v>2527.5701999999997</v>
      </c>
      <c r="F7" s="18">
        <f t="shared" ref="F7:F42" si="2">D7/1976</f>
        <v>15.349616599190282</v>
      </c>
      <c r="G7" s="18">
        <f>F7/2</f>
        <v>7.6748082995951412</v>
      </c>
      <c r="H7" s="18">
        <f>F7/5</f>
        <v>3.0699233198380567</v>
      </c>
      <c r="I7" s="19">
        <f>D7/2080</f>
        <v>14.582135769230769</v>
      </c>
      <c r="K7" s="64" t="s">
        <v>83</v>
      </c>
      <c r="L7" s="63" t="s">
        <v>84</v>
      </c>
    </row>
    <row r="8" spans="2:13" x14ac:dyDescent="0.3">
      <c r="B8" s="8">
        <f>B7+1</f>
        <v>1</v>
      </c>
      <c r="C8" s="17">
        <v>29736.12</v>
      </c>
      <c r="D8" s="17">
        <f t="shared" si="0"/>
        <v>30330.842399999998</v>
      </c>
      <c r="E8" s="17">
        <f t="shared" si="1"/>
        <v>2527.5701999999997</v>
      </c>
      <c r="F8" s="18">
        <f t="shared" si="2"/>
        <v>15.349616599190282</v>
      </c>
      <c r="G8" s="18">
        <f t="shared" ref="G8:G42" si="3">F8/2</f>
        <v>7.6748082995951412</v>
      </c>
      <c r="H8" s="18">
        <f t="shared" ref="H8:H42" si="4">F8/5</f>
        <v>3.0699233198380567</v>
      </c>
      <c r="I8" s="19">
        <f t="shared" ref="I8:I42" si="5">D8/2080</f>
        <v>14.582135769230769</v>
      </c>
      <c r="K8" s="64">
        <v>410</v>
      </c>
      <c r="L8" s="63" t="s">
        <v>82</v>
      </c>
    </row>
    <row r="9" spans="2:13" x14ac:dyDescent="0.3">
      <c r="B9" s="8">
        <f t="shared" ref="B9:B42" si="6">B8+1</f>
        <v>2</v>
      </c>
      <c r="C9" s="17">
        <v>30483.61</v>
      </c>
      <c r="D9" s="17">
        <f t="shared" si="0"/>
        <v>31093.282200000001</v>
      </c>
      <c r="E9" s="17">
        <f t="shared" si="1"/>
        <v>2591.1068500000001</v>
      </c>
      <c r="F9" s="18">
        <f t="shared" si="2"/>
        <v>15.735466700404858</v>
      </c>
      <c r="G9" s="18">
        <f t="shared" si="3"/>
        <v>7.8677333502024291</v>
      </c>
      <c r="H9" s="18">
        <f t="shared" si="4"/>
        <v>3.1470933400809717</v>
      </c>
      <c r="I9" s="19">
        <f t="shared" si="5"/>
        <v>14.948693365384615</v>
      </c>
      <c r="K9" s="64">
        <v>610</v>
      </c>
      <c r="L9" s="63" t="s">
        <v>79</v>
      </c>
    </row>
    <row r="10" spans="2:13" x14ac:dyDescent="0.3">
      <c r="B10" s="8">
        <f t="shared" si="6"/>
        <v>3</v>
      </c>
      <c r="C10" s="17">
        <v>31614.7</v>
      </c>
      <c r="D10" s="17">
        <f t="shared" si="0"/>
        <v>32246.994000000002</v>
      </c>
      <c r="E10" s="17">
        <f t="shared" si="1"/>
        <v>2687.2494999999999</v>
      </c>
      <c r="F10" s="18">
        <f t="shared" si="2"/>
        <v>16.319328947368422</v>
      </c>
      <c r="G10" s="18">
        <f t="shared" si="3"/>
        <v>8.1596644736842112</v>
      </c>
      <c r="H10" s="18">
        <f t="shared" si="4"/>
        <v>3.2638657894736847</v>
      </c>
      <c r="I10" s="19">
        <f t="shared" si="5"/>
        <v>15.503362500000001</v>
      </c>
      <c r="K10" s="64">
        <v>611</v>
      </c>
      <c r="L10" s="63" t="s">
        <v>133</v>
      </c>
    </row>
    <row r="11" spans="2:13" x14ac:dyDescent="0.3">
      <c r="B11" s="8">
        <f t="shared" si="6"/>
        <v>4</v>
      </c>
      <c r="C11" s="17">
        <v>32745.8</v>
      </c>
      <c r="D11" s="17">
        <f t="shared" si="0"/>
        <v>33400.716</v>
      </c>
      <c r="E11" s="17">
        <f t="shared" si="1"/>
        <v>2783.393</v>
      </c>
      <c r="F11" s="18">
        <f t="shared" si="2"/>
        <v>16.903196356275306</v>
      </c>
      <c r="G11" s="18">
        <f t="shared" si="3"/>
        <v>8.4515981781376528</v>
      </c>
      <c r="H11" s="18">
        <f t="shared" si="4"/>
        <v>3.380639271255061</v>
      </c>
      <c r="I11" s="19">
        <f t="shared" si="5"/>
        <v>16.05803653846154</v>
      </c>
    </row>
    <row r="12" spans="2:13" x14ac:dyDescent="0.3">
      <c r="B12" s="8">
        <f t="shared" si="6"/>
        <v>5</v>
      </c>
      <c r="C12" s="17">
        <v>32745.8</v>
      </c>
      <c r="D12" s="17">
        <f t="shared" si="0"/>
        <v>33400.716</v>
      </c>
      <c r="E12" s="17">
        <f t="shared" si="1"/>
        <v>2783.393</v>
      </c>
      <c r="F12" s="18">
        <f t="shared" si="2"/>
        <v>16.903196356275306</v>
      </c>
      <c r="G12" s="18">
        <f t="shared" si="3"/>
        <v>8.4515981781376528</v>
      </c>
      <c r="H12" s="18">
        <f t="shared" si="4"/>
        <v>3.380639271255061</v>
      </c>
      <c r="I12" s="19">
        <f t="shared" si="5"/>
        <v>16.05803653846154</v>
      </c>
    </row>
    <row r="13" spans="2:13" x14ac:dyDescent="0.3">
      <c r="B13" s="8">
        <f t="shared" si="6"/>
        <v>6</v>
      </c>
      <c r="C13" s="17">
        <v>33707.839999999997</v>
      </c>
      <c r="D13" s="17">
        <f t="shared" si="0"/>
        <v>34381.996799999994</v>
      </c>
      <c r="E13" s="17">
        <f t="shared" si="1"/>
        <v>2865.1663999999996</v>
      </c>
      <c r="F13" s="18">
        <f t="shared" si="2"/>
        <v>17.399795951417001</v>
      </c>
      <c r="G13" s="18">
        <f t="shared" si="3"/>
        <v>8.6998979757085007</v>
      </c>
      <c r="H13" s="18">
        <f t="shared" si="4"/>
        <v>3.4799591902834002</v>
      </c>
      <c r="I13" s="19">
        <f t="shared" si="5"/>
        <v>16.529806153846152</v>
      </c>
    </row>
    <row r="14" spans="2:13" x14ac:dyDescent="0.3">
      <c r="B14" s="8">
        <f t="shared" si="6"/>
        <v>7</v>
      </c>
      <c r="C14" s="17">
        <v>35499.43</v>
      </c>
      <c r="D14" s="17">
        <f t="shared" si="0"/>
        <v>36209.418600000005</v>
      </c>
      <c r="E14" s="17">
        <f t="shared" si="1"/>
        <v>3017.4515500000002</v>
      </c>
      <c r="F14" s="18">
        <f t="shared" si="2"/>
        <v>18.324604554655874</v>
      </c>
      <c r="G14" s="18">
        <f t="shared" si="3"/>
        <v>9.162302277327937</v>
      </c>
      <c r="H14" s="18">
        <f t="shared" si="4"/>
        <v>3.6649209109311749</v>
      </c>
      <c r="I14" s="19">
        <f t="shared" si="5"/>
        <v>17.408374326923081</v>
      </c>
    </row>
    <row r="15" spans="2:13" x14ac:dyDescent="0.3">
      <c r="B15" s="8">
        <f t="shared" si="6"/>
        <v>8</v>
      </c>
      <c r="C15" s="17">
        <v>35499.43</v>
      </c>
      <c r="D15" s="17">
        <f t="shared" si="0"/>
        <v>36209.418600000005</v>
      </c>
      <c r="E15" s="17">
        <f t="shared" si="1"/>
        <v>3017.4515500000002</v>
      </c>
      <c r="F15" s="18">
        <f t="shared" si="2"/>
        <v>18.324604554655874</v>
      </c>
      <c r="G15" s="18">
        <f t="shared" si="3"/>
        <v>9.162302277327937</v>
      </c>
      <c r="H15" s="18">
        <f t="shared" si="4"/>
        <v>3.6649209109311749</v>
      </c>
      <c r="I15" s="19">
        <f t="shared" si="5"/>
        <v>17.408374326923081</v>
      </c>
    </row>
    <row r="16" spans="2:13" x14ac:dyDescent="0.3">
      <c r="B16" s="8">
        <f t="shared" si="6"/>
        <v>9</v>
      </c>
      <c r="C16" s="17">
        <v>36428.870000000003</v>
      </c>
      <c r="D16" s="17">
        <f t="shared" si="0"/>
        <v>37157.447400000005</v>
      </c>
      <c r="E16" s="17">
        <f t="shared" si="1"/>
        <v>3096.4539500000001</v>
      </c>
      <c r="F16" s="18">
        <f t="shared" si="2"/>
        <v>18.804376214574901</v>
      </c>
      <c r="G16" s="18">
        <f t="shared" si="3"/>
        <v>9.4021881072874507</v>
      </c>
      <c r="H16" s="18">
        <f t="shared" si="4"/>
        <v>3.7608752429149801</v>
      </c>
      <c r="I16" s="19">
        <f t="shared" si="5"/>
        <v>17.864157403846157</v>
      </c>
    </row>
    <row r="17" spans="2:9" x14ac:dyDescent="0.3">
      <c r="B17" s="8">
        <f t="shared" si="6"/>
        <v>10</v>
      </c>
      <c r="C17" s="17">
        <v>36932.120000000003</v>
      </c>
      <c r="D17" s="17">
        <f t="shared" si="0"/>
        <v>37670.762400000007</v>
      </c>
      <c r="E17" s="17">
        <f t="shared" si="1"/>
        <v>3139.2302</v>
      </c>
      <c r="F17" s="18">
        <f t="shared" si="2"/>
        <v>19.064151012145754</v>
      </c>
      <c r="G17" s="18">
        <f t="shared" si="3"/>
        <v>9.5320755060728768</v>
      </c>
      <c r="H17" s="18">
        <f t="shared" si="4"/>
        <v>3.8128302024291507</v>
      </c>
      <c r="I17" s="19">
        <f t="shared" si="5"/>
        <v>18.110943461538465</v>
      </c>
    </row>
    <row r="18" spans="2:9" x14ac:dyDescent="0.3">
      <c r="B18" s="8">
        <f t="shared" si="6"/>
        <v>11</v>
      </c>
      <c r="C18" s="17">
        <v>37357.769999999997</v>
      </c>
      <c r="D18" s="17">
        <f t="shared" si="0"/>
        <v>38104.9254</v>
      </c>
      <c r="E18" s="17">
        <f t="shared" si="1"/>
        <v>3175.4104499999999</v>
      </c>
      <c r="F18" s="18">
        <f t="shared" si="2"/>
        <v>19.283869129554656</v>
      </c>
      <c r="G18" s="18">
        <f t="shared" si="3"/>
        <v>9.641934564777328</v>
      </c>
      <c r="H18" s="18">
        <f t="shared" si="4"/>
        <v>3.8567738259109312</v>
      </c>
      <c r="I18" s="19">
        <f t="shared" si="5"/>
        <v>18.319675673076922</v>
      </c>
    </row>
    <row r="19" spans="2:9" x14ac:dyDescent="0.3">
      <c r="B19" s="8">
        <f t="shared" si="6"/>
        <v>12</v>
      </c>
      <c r="C19" s="17">
        <v>38544.26</v>
      </c>
      <c r="D19" s="17">
        <f t="shared" si="0"/>
        <v>39315.145200000006</v>
      </c>
      <c r="E19" s="17">
        <f t="shared" si="1"/>
        <v>3276.2621000000004</v>
      </c>
      <c r="F19" s="18">
        <f t="shared" si="2"/>
        <v>19.896328542510126</v>
      </c>
      <c r="G19" s="18">
        <f t="shared" si="3"/>
        <v>9.9481642712550631</v>
      </c>
      <c r="H19" s="18">
        <f t="shared" si="4"/>
        <v>3.9792657085020253</v>
      </c>
      <c r="I19" s="19">
        <f t="shared" si="5"/>
        <v>18.90151211538462</v>
      </c>
    </row>
    <row r="20" spans="2:9" x14ac:dyDescent="0.3">
      <c r="B20" s="8">
        <f t="shared" si="6"/>
        <v>13</v>
      </c>
      <c r="C20" s="17">
        <v>38544.26</v>
      </c>
      <c r="D20" s="17">
        <f t="shared" si="0"/>
        <v>39315.145200000006</v>
      </c>
      <c r="E20" s="17">
        <f t="shared" si="1"/>
        <v>3276.2621000000004</v>
      </c>
      <c r="F20" s="18">
        <f t="shared" si="2"/>
        <v>19.896328542510126</v>
      </c>
      <c r="G20" s="18">
        <f t="shared" si="3"/>
        <v>9.9481642712550631</v>
      </c>
      <c r="H20" s="18">
        <f t="shared" si="4"/>
        <v>3.9792657085020253</v>
      </c>
      <c r="I20" s="19">
        <f t="shared" si="5"/>
        <v>18.90151211538462</v>
      </c>
    </row>
    <row r="21" spans="2:9" x14ac:dyDescent="0.3">
      <c r="B21" s="8">
        <f t="shared" si="6"/>
        <v>14</v>
      </c>
      <c r="C21" s="17">
        <v>40156.39</v>
      </c>
      <c r="D21" s="17">
        <f t="shared" si="0"/>
        <v>40959.517800000001</v>
      </c>
      <c r="E21" s="17">
        <f t="shared" si="1"/>
        <v>3413.29315</v>
      </c>
      <c r="F21" s="18">
        <f t="shared" si="2"/>
        <v>20.728500910931174</v>
      </c>
      <c r="G21" s="18">
        <f t="shared" si="3"/>
        <v>10.364250455465587</v>
      </c>
      <c r="H21" s="18">
        <f t="shared" si="4"/>
        <v>4.1457001821862347</v>
      </c>
      <c r="I21" s="19">
        <f t="shared" si="5"/>
        <v>19.692075865384616</v>
      </c>
    </row>
    <row r="22" spans="2:9" x14ac:dyDescent="0.3">
      <c r="B22" s="8">
        <f t="shared" si="6"/>
        <v>15</v>
      </c>
      <c r="C22" s="17">
        <v>40156.39</v>
      </c>
      <c r="D22" s="17">
        <f t="shared" si="0"/>
        <v>40959.517800000001</v>
      </c>
      <c r="E22" s="17">
        <f t="shared" si="1"/>
        <v>3413.29315</v>
      </c>
      <c r="F22" s="18">
        <f t="shared" si="2"/>
        <v>20.728500910931174</v>
      </c>
      <c r="G22" s="18">
        <f t="shared" si="3"/>
        <v>10.364250455465587</v>
      </c>
      <c r="H22" s="18">
        <f t="shared" si="4"/>
        <v>4.1457001821862347</v>
      </c>
      <c r="I22" s="19">
        <f t="shared" si="5"/>
        <v>19.692075865384616</v>
      </c>
    </row>
    <row r="23" spans="2:9" x14ac:dyDescent="0.3">
      <c r="B23" s="8">
        <f t="shared" si="6"/>
        <v>16</v>
      </c>
      <c r="C23" s="17">
        <v>42415.47</v>
      </c>
      <c r="D23" s="17">
        <f t="shared" si="0"/>
        <v>43263.779399999999</v>
      </c>
      <c r="E23" s="17">
        <f t="shared" si="1"/>
        <v>3605.31495</v>
      </c>
      <c r="F23" s="18">
        <f t="shared" si="2"/>
        <v>21.89462520242915</v>
      </c>
      <c r="G23" s="18">
        <f t="shared" si="3"/>
        <v>10.947312601214575</v>
      </c>
      <c r="H23" s="18">
        <f t="shared" si="4"/>
        <v>4.3789250404858304</v>
      </c>
      <c r="I23" s="19">
        <f t="shared" si="5"/>
        <v>20.799893942307691</v>
      </c>
    </row>
    <row r="24" spans="2:9" x14ac:dyDescent="0.3">
      <c r="B24" s="8">
        <f t="shared" si="6"/>
        <v>17</v>
      </c>
      <c r="C24" s="17">
        <v>43344.37</v>
      </c>
      <c r="D24" s="17">
        <f t="shared" si="0"/>
        <v>44211.257400000002</v>
      </c>
      <c r="E24" s="17">
        <f t="shared" si="1"/>
        <v>3684.2714500000006</v>
      </c>
      <c r="F24" s="18">
        <f t="shared" si="2"/>
        <v>22.374118117408909</v>
      </c>
      <c r="G24" s="18">
        <f t="shared" si="3"/>
        <v>11.187059058704454</v>
      </c>
      <c r="H24" s="18">
        <f t="shared" si="4"/>
        <v>4.4748236234817815</v>
      </c>
      <c r="I24" s="19">
        <f t="shared" si="5"/>
        <v>21.255412211538463</v>
      </c>
    </row>
    <row r="25" spans="2:9" x14ac:dyDescent="0.3">
      <c r="B25" s="8">
        <f t="shared" si="6"/>
        <v>18</v>
      </c>
      <c r="C25" s="17">
        <v>44674.400000000001</v>
      </c>
      <c r="D25" s="17">
        <f t="shared" si="0"/>
        <v>45567.887999999999</v>
      </c>
      <c r="E25" s="17">
        <f t="shared" si="1"/>
        <v>3797.3240000000001</v>
      </c>
      <c r="F25" s="18">
        <f t="shared" si="2"/>
        <v>23.060672064777329</v>
      </c>
      <c r="G25" s="18">
        <f t="shared" si="3"/>
        <v>11.530336032388664</v>
      </c>
      <c r="H25" s="18">
        <f t="shared" si="4"/>
        <v>4.6121344129554656</v>
      </c>
      <c r="I25" s="19">
        <f t="shared" si="5"/>
        <v>21.907638461538461</v>
      </c>
    </row>
    <row r="26" spans="2:9" x14ac:dyDescent="0.3">
      <c r="B26" s="8">
        <f t="shared" si="6"/>
        <v>19</v>
      </c>
      <c r="C26" s="17">
        <v>45603.3</v>
      </c>
      <c r="D26" s="17">
        <f t="shared" si="0"/>
        <v>46515.366000000002</v>
      </c>
      <c r="E26" s="17">
        <f t="shared" si="1"/>
        <v>3876.2805000000003</v>
      </c>
      <c r="F26" s="18">
        <f t="shared" si="2"/>
        <v>23.540164979757087</v>
      </c>
      <c r="G26" s="18">
        <f t="shared" si="3"/>
        <v>11.770082489878543</v>
      </c>
      <c r="H26" s="18">
        <f t="shared" si="4"/>
        <v>4.7080329959514176</v>
      </c>
      <c r="I26" s="19">
        <f t="shared" si="5"/>
        <v>22.36315673076923</v>
      </c>
    </row>
    <row r="27" spans="2:9" x14ac:dyDescent="0.3">
      <c r="B27" s="8">
        <f t="shared" si="6"/>
        <v>20</v>
      </c>
      <c r="C27" s="17">
        <v>45603.3</v>
      </c>
      <c r="D27" s="17">
        <f t="shared" si="0"/>
        <v>46515.366000000002</v>
      </c>
      <c r="E27" s="17">
        <f t="shared" si="1"/>
        <v>3876.2805000000003</v>
      </c>
      <c r="F27" s="18">
        <f t="shared" si="2"/>
        <v>23.540164979757087</v>
      </c>
      <c r="G27" s="18">
        <f t="shared" si="3"/>
        <v>11.770082489878543</v>
      </c>
      <c r="H27" s="18">
        <f t="shared" si="4"/>
        <v>4.7080329959514176</v>
      </c>
      <c r="I27" s="19">
        <f t="shared" si="5"/>
        <v>22.36315673076923</v>
      </c>
    </row>
    <row r="28" spans="2:9" x14ac:dyDescent="0.3">
      <c r="B28" s="8">
        <f t="shared" si="6"/>
        <v>21</v>
      </c>
      <c r="C28" s="17">
        <v>46532.2</v>
      </c>
      <c r="D28" s="17">
        <f t="shared" si="0"/>
        <v>47462.843999999997</v>
      </c>
      <c r="E28" s="17">
        <f t="shared" si="1"/>
        <v>3955.2369999999996</v>
      </c>
      <c r="F28" s="18">
        <f t="shared" si="2"/>
        <v>24.019657894736842</v>
      </c>
      <c r="G28" s="18">
        <f t="shared" si="3"/>
        <v>12.009828947368421</v>
      </c>
      <c r="H28" s="18">
        <f t="shared" si="4"/>
        <v>4.8039315789473687</v>
      </c>
      <c r="I28" s="19">
        <f t="shared" si="5"/>
        <v>22.818674999999999</v>
      </c>
    </row>
    <row r="29" spans="2:9" x14ac:dyDescent="0.3">
      <c r="B29" s="8">
        <f t="shared" si="6"/>
        <v>22</v>
      </c>
      <c r="C29" s="17">
        <v>46604.95</v>
      </c>
      <c r="D29" s="17">
        <f t="shared" si="0"/>
        <v>47537.048999999999</v>
      </c>
      <c r="E29" s="17">
        <f t="shared" si="1"/>
        <v>3961.4207499999998</v>
      </c>
      <c r="F29" s="18">
        <f t="shared" si="2"/>
        <v>24.057211032388665</v>
      </c>
      <c r="G29" s="18">
        <f t="shared" si="3"/>
        <v>12.028605516194332</v>
      </c>
      <c r="H29" s="18">
        <f t="shared" si="4"/>
        <v>4.8114422064777331</v>
      </c>
      <c r="I29" s="19">
        <f t="shared" si="5"/>
        <v>22.854350480769231</v>
      </c>
    </row>
    <row r="30" spans="2:9" x14ac:dyDescent="0.3">
      <c r="B30" s="8">
        <f t="shared" si="6"/>
        <v>23</v>
      </c>
      <c r="C30" s="17">
        <v>48217.09</v>
      </c>
      <c r="D30" s="17">
        <f t="shared" si="0"/>
        <v>49181.431799999998</v>
      </c>
      <c r="E30" s="17">
        <f t="shared" si="1"/>
        <v>4098.4526500000002</v>
      </c>
      <c r="F30" s="18">
        <f t="shared" si="2"/>
        <v>24.889388562753037</v>
      </c>
      <c r="G30" s="18">
        <f t="shared" si="3"/>
        <v>12.444694281376519</v>
      </c>
      <c r="H30" s="18">
        <f t="shared" si="4"/>
        <v>4.9778777125506073</v>
      </c>
      <c r="I30" s="19">
        <f t="shared" si="5"/>
        <v>23.644919134615385</v>
      </c>
    </row>
    <row r="31" spans="2:9" x14ac:dyDescent="0.3">
      <c r="B31" s="8">
        <f t="shared" si="6"/>
        <v>24</v>
      </c>
      <c r="C31" s="17">
        <v>49829.24</v>
      </c>
      <c r="D31" s="17">
        <f t="shared" si="0"/>
        <v>50825.824800000002</v>
      </c>
      <c r="E31" s="17">
        <f t="shared" si="1"/>
        <v>4235.4853999999996</v>
      </c>
      <c r="F31" s="18">
        <f t="shared" si="2"/>
        <v>25.721571255060731</v>
      </c>
      <c r="G31" s="18">
        <f t="shared" si="3"/>
        <v>12.860785627530365</v>
      </c>
      <c r="H31" s="18">
        <f t="shared" si="4"/>
        <v>5.1443142510121458</v>
      </c>
      <c r="I31" s="19">
        <f t="shared" si="5"/>
        <v>24.435492692307694</v>
      </c>
    </row>
    <row r="32" spans="2:9" x14ac:dyDescent="0.3">
      <c r="B32" s="8">
        <f t="shared" si="6"/>
        <v>25</v>
      </c>
      <c r="C32" s="17">
        <v>49919.64</v>
      </c>
      <c r="D32" s="17">
        <f t="shared" si="0"/>
        <v>50918.032800000001</v>
      </c>
      <c r="E32" s="17">
        <f t="shared" si="1"/>
        <v>4243.1694000000007</v>
      </c>
      <c r="F32" s="18">
        <f t="shared" si="2"/>
        <v>25.768235222672065</v>
      </c>
      <c r="G32" s="18">
        <f t="shared" si="3"/>
        <v>12.884117611336032</v>
      </c>
      <c r="H32" s="18">
        <f t="shared" si="4"/>
        <v>5.1536470445344129</v>
      </c>
      <c r="I32" s="19">
        <f t="shared" si="5"/>
        <v>24.479823461538462</v>
      </c>
    </row>
    <row r="33" spans="2:9" x14ac:dyDescent="0.3">
      <c r="B33" s="8">
        <f t="shared" si="6"/>
        <v>26</v>
      </c>
      <c r="C33" s="17">
        <v>50003.41</v>
      </c>
      <c r="D33" s="17">
        <f t="shared" si="0"/>
        <v>51003.478200000005</v>
      </c>
      <c r="E33" s="17">
        <f t="shared" si="1"/>
        <v>4250.2898500000001</v>
      </c>
      <c r="F33" s="18">
        <f t="shared" si="2"/>
        <v>25.81147682186235</v>
      </c>
      <c r="G33" s="18">
        <f t="shared" si="3"/>
        <v>12.905738410931175</v>
      </c>
      <c r="H33" s="18">
        <f t="shared" si="4"/>
        <v>5.1622953643724703</v>
      </c>
      <c r="I33" s="19">
        <f t="shared" si="5"/>
        <v>24.520902980769232</v>
      </c>
    </row>
    <row r="34" spans="2:9" x14ac:dyDescent="0.3">
      <c r="B34" s="8">
        <f t="shared" si="6"/>
        <v>27</v>
      </c>
      <c r="C34" s="17">
        <v>50081.02</v>
      </c>
      <c r="D34" s="17">
        <f t="shared" si="0"/>
        <v>51082.640399999997</v>
      </c>
      <c r="E34" s="17">
        <f t="shared" si="1"/>
        <v>4256.8867</v>
      </c>
      <c r="F34" s="18">
        <f t="shared" si="2"/>
        <v>25.851538663967609</v>
      </c>
      <c r="G34" s="18">
        <f t="shared" si="3"/>
        <v>12.925769331983805</v>
      </c>
      <c r="H34" s="18">
        <f t="shared" si="4"/>
        <v>5.1703077327935221</v>
      </c>
      <c r="I34" s="19">
        <f t="shared" si="5"/>
        <v>24.55896173076923</v>
      </c>
    </row>
    <row r="35" spans="2:9" x14ac:dyDescent="0.3">
      <c r="B35" s="8">
        <f t="shared" si="6"/>
        <v>28</v>
      </c>
      <c r="C35" s="17">
        <v>50152.92</v>
      </c>
      <c r="D35" s="17">
        <f t="shared" si="0"/>
        <v>51155.9784</v>
      </c>
      <c r="E35" s="17">
        <f t="shared" si="1"/>
        <v>4262.9982</v>
      </c>
      <c r="F35" s="18">
        <f t="shared" si="2"/>
        <v>25.888653036437248</v>
      </c>
      <c r="G35" s="18">
        <f t="shared" si="3"/>
        <v>12.944326518218624</v>
      </c>
      <c r="H35" s="18">
        <f t="shared" si="4"/>
        <v>5.1777306072874492</v>
      </c>
      <c r="I35" s="19">
        <f t="shared" si="5"/>
        <v>24.594220384615383</v>
      </c>
    </row>
    <row r="36" spans="2:9" x14ac:dyDescent="0.3">
      <c r="B36" s="8">
        <f t="shared" si="6"/>
        <v>29</v>
      </c>
      <c r="C36" s="17">
        <v>50219.5</v>
      </c>
      <c r="D36" s="17">
        <f t="shared" si="0"/>
        <v>51223.89</v>
      </c>
      <c r="E36" s="17">
        <f t="shared" si="1"/>
        <v>4268.6574999999993</v>
      </c>
      <c r="F36" s="18">
        <f t="shared" si="2"/>
        <v>25.923021255060728</v>
      </c>
      <c r="G36" s="18">
        <f t="shared" si="3"/>
        <v>12.961510627530364</v>
      </c>
      <c r="H36" s="18">
        <f t="shared" si="4"/>
        <v>5.1846042510121455</v>
      </c>
      <c r="I36" s="19">
        <f t="shared" si="5"/>
        <v>24.626870192307692</v>
      </c>
    </row>
    <row r="37" spans="2:9" x14ac:dyDescent="0.3">
      <c r="B37" s="8">
        <f t="shared" si="6"/>
        <v>30</v>
      </c>
      <c r="C37" s="17">
        <v>50281.23</v>
      </c>
      <c r="D37" s="17">
        <f t="shared" si="0"/>
        <v>51286.854600000006</v>
      </c>
      <c r="E37" s="17">
        <f t="shared" si="1"/>
        <v>4273.9045500000002</v>
      </c>
      <c r="F37" s="18">
        <f t="shared" si="2"/>
        <v>25.954885931174093</v>
      </c>
      <c r="G37" s="18">
        <f t="shared" si="3"/>
        <v>12.977442965587047</v>
      </c>
      <c r="H37" s="18">
        <f t="shared" si="4"/>
        <v>5.1909771862348189</v>
      </c>
      <c r="I37" s="19">
        <f t="shared" si="5"/>
        <v>24.657141634615389</v>
      </c>
    </row>
    <row r="38" spans="2:9" x14ac:dyDescent="0.3">
      <c r="B38" s="8">
        <f t="shared" si="6"/>
        <v>31</v>
      </c>
      <c r="C38" s="17">
        <v>50338.35</v>
      </c>
      <c r="D38" s="17">
        <f t="shared" si="0"/>
        <v>51345.116999999998</v>
      </c>
      <c r="E38" s="17">
        <f t="shared" si="1"/>
        <v>4278.7597500000002</v>
      </c>
      <c r="F38" s="18">
        <f t="shared" si="2"/>
        <v>25.984370951417002</v>
      </c>
      <c r="G38" s="18">
        <f t="shared" si="3"/>
        <v>12.992185475708501</v>
      </c>
      <c r="H38" s="18">
        <f t="shared" si="4"/>
        <v>5.1968741902834008</v>
      </c>
      <c r="I38" s="19">
        <f t="shared" si="5"/>
        <v>24.685152403846153</v>
      </c>
    </row>
    <row r="39" spans="2:9" x14ac:dyDescent="0.3">
      <c r="B39" s="8">
        <f t="shared" si="6"/>
        <v>32</v>
      </c>
      <c r="C39" s="17">
        <v>50391.26</v>
      </c>
      <c r="D39" s="17">
        <f t="shared" si="0"/>
        <v>51399.085200000001</v>
      </c>
      <c r="E39" s="17">
        <f t="shared" si="1"/>
        <v>4283.2570999999998</v>
      </c>
      <c r="F39" s="18">
        <f t="shared" si="2"/>
        <v>26.011682793522269</v>
      </c>
      <c r="G39" s="18">
        <f t="shared" si="3"/>
        <v>13.005841396761134</v>
      </c>
      <c r="H39" s="18">
        <f t="shared" si="4"/>
        <v>5.2023365587044541</v>
      </c>
      <c r="I39" s="19">
        <f t="shared" si="5"/>
        <v>24.711098653846154</v>
      </c>
    </row>
    <row r="40" spans="2:9" x14ac:dyDescent="0.3">
      <c r="B40" s="8">
        <f t="shared" si="6"/>
        <v>33</v>
      </c>
      <c r="C40" s="17">
        <v>50440.24</v>
      </c>
      <c r="D40" s="17">
        <f t="shared" si="0"/>
        <v>51449.044799999996</v>
      </c>
      <c r="E40" s="17">
        <f t="shared" si="1"/>
        <v>4287.4204</v>
      </c>
      <c r="F40" s="18">
        <f t="shared" si="2"/>
        <v>26.036965991902832</v>
      </c>
      <c r="G40" s="18">
        <f t="shared" si="3"/>
        <v>13.018482995951416</v>
      </c>
      <c r="H40" s="18">
        <f t="shared" si="4"/>
        <v>5.2073931983805668</v>
      </c>
      <c r="I40" s="19">
        <f t="shared" si="5"/>
        <v>24.735117692307689</v>
      </c>
    </row>
    <row r="41" spans="2:9" x14ac:dyDescent="0.3">
      <c r="B41" s="8">
        <f t="shared" si="6"/>
        <v>34</v>
      </c>
      <c r="C41" s="17">
        <v>50485.62</v>
      </c>
      <c r="D41" s="17">
        <f t="shared" si="0"/>
        <v>51495.332400000007</v>
      </c>
      <c r="E41" s="17">
        <f t="shared" si="1"/>
        <v>4291.2777000000006</v>
      </c>
      <c r="F41" s="18">
        <f t="shared" si="2"/>
        <v>26.060390890688261</v>
      </c>
      <c r="G41" s="18">
        <f t="shared" si="3"/>
        <v>13.03019544534413</v>
      </c>
      <c r="H41" s="18">
        <f t="shared" si="4"/>
        <v>5.2120781781376522</v>
      </c>
      <c r="I41" s="19">
        <f t="shared" si="5"/>
        <v>24.75737134615385</v>
      </c>
    </row>
    <row r="42" spans="2:9" x14ac:dyDescent="0.3">
      <c r="B42" s="20">
        <f t="shared" si="6"/>
        <v>35</v>
      </c>
      <c r="C42" s="21">
        <v>50527.61</v>
      </c>
      <c r="D42" s="21">
        <f t="shared" si="0"/>
        <v>51538.162199999999</v>
      </c>
      <c r="E42" s="21">
        <f t="shared" si="1"/>
        <v>4294.8468499999999</v>
      </c>
      <c r="F42" s="22">
        <f t="shared" si="2"/>
        <v>26.082065890688259</v>
      </c>
      <c r="G42" s="22">
        <f t="shared" si="3"/>
        <v>13.04103294534413</v>
      </c>
      <c r="H42" s="22">
        <f t="shared" si="4"/>
        <v>5.2164131781376515</v>
      </c>
      <c r="I42" s="23">
        <f t="shared" si="5"/>
        <v>24.777962596153845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8.109375" style="2" bestFit="1" customWidth="1"/>
    <col min="13" max="13" width="9.6640625" style="2" customWidth="1"/>
    <col min="14" max="16384" width="8.88671875" style="2"/>
  </cols>
  <sheetData>
    <row r="1" spans="2:13" ht="21" x14ac:dyDescent="0.4">
      <c r="B1" s="59" t="s">
        <v>16</v>
      </c>
      <c r="C1" s="59" t="s">
        <v>49</v>
      </c>
      <c r="H1" s="60" t="s">
        <v>158</v>
      </c>
      <c r="I1" s="61">
        <f>Inhoud!C6</f>
        <v>1.02</v>
      </c>
    </row>
    <row r="2" spans="2:13" ht="14.4" x14ac:dyDescent="0.3">
      <c r="B2" s="4"/>
      <c r="E2" s="3"/>
      <c r="K2" s="48"/>
      <c r="L2" s="43"/>
    </row>
    <row r="3" spans="2:13" ht="14.4" x14ac:dyDescent="0.3">
      <c r="B3" s="1"/>
      <c r="C3" s="1"/>
      <c r="K3" s="49"/>
      <c r="L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280</v>
      </c>
      <c r="L5" s="63" t="s">
        <v>171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25666.77</v>
      </c>
      <c r="D7" s="17">
        <f t="shared" ref="D7:D42" si="0">C7*$I$1</f>
        <v>26180.1054</v>
      </c>
      <c r="E7" s="17">
        <f t="shared" ref="E7:E42" si="1">C7/12*$I$1</f>
        <v>2181.6754500000002</v>
      </c>
      <c r="F7" s="18">
        <f t="shared" ref="F7:F42" si="2">D7/1976</f>
        <v>13.249041194331983</v>
      </c>
      <c r="G7" s="18">
        <f>F7/2</f>
        <v>6.6245205971659917</v>
      </c>
      <c r="H7" s="18">
        <f>F7/5</f>
        <v>2.6498082388663966</v>
      </c>
      <c r="I7" s="19">
        <f>D7/2080</f>
        <v>12.586589134615386</v>
      </c>
    </row>
    <row r="8" spans="2:13" x14ac:dyDescent="0.3">
      <c r="B8" s="8">
        <f>B7+1</f>
        <v>1</v>
      </c>
      <c r="C8" s="17">
        <v>26136.69</v>
      </c>
      <c r="D8" s="17">
        <f t="shared" si="0"/>
        <v>26659.4238</v>
      </c>
      <c r="E8" s="17">
        <f t="shared" si="1"/>
        <v>2221.6186499999999</v>
      </c>
      <c r="F8" s="18">
        <f t="shared" si="2"/>
        <v>13.491611234817814</v>
      </c>
      <c r="G8" s="18">
        <f t="shared" ref="G8:G42" si="3">F8/2</f>
        <v>6.7458056174089069</v>
      </c>
      <c r="H8" s="18">
        <f t="shared" ref="H8:H42" si="4">F8/5</f>
        <v>2.6983222469635626</v>
      </c>
      <c r="I8" s="19">
        <f t="shared" ref="I8:I42" si="5">D8/2080</f>
        <v>12.817030673076923</v>
      </c>
    </row>
    <row r="9" spans="2:13" x14ac:dyDescent="0.3">
      <c r="B9" s="8">
        <f t="shared" ref="B9:B42" si="6">B8+1</f>
        <v>2</v>
      </c>
      <c r="C9" s="17">
        <v>26669.59</v>
      </c>
      <c r="D9" s="17">
        <f t="shared" si="0"/>
        <v>27202.981800000001</v>
      </c>
      <c r="E9" s="17">
        <f t="shared" si="1"/>
        <v>2266.9151499999998</v>
      </c>
      <c r="F9" s="18">
        <f t="shared" si="2"/>
        <v>13.766691194331985</v>
      </c>
      <c r="G9" s="18">
        <f t="shared" si="3"/>
        <v>6.8833455971659925</v>
      </c>
      <c r="H9" s="18">
        <f t="shared" si="4"/>
        <v>2.7533382388663972</v>
      </c>
      <c r="I9" s="19">
        <f t="shared" si="5"/>
        <v>13.078356634615385</v>
      </c>
    </row>
    <row r="10" spans="2:13" x14ac:dyDescent="0.3">
      <c r="B10" s="8">
        <f t="shared" si="6"/>
        <v>3</v>
      </c>
      <c r="C10" s="17">
        <v>27625.45</v>
      </c>
      <c r="D10" s="17">
        <f t="shared" si="0"/>
        <v>28177.959000000003</v>
      </c>
      <c r="E10" s="17">
        <f t="shared" si="1"/>
        <v>2348.1632500000001</v>
      </c>
      <c r="F10" s="18">
        <f t="shared" si="2"/>
        <v>14.260100708502026</v>
      </c>
      <c r="G10" s="18">
        <f t="shared" si="3"/>
        <v>7.1300503542510132</v>
      </c>
      <c r="H10" s="18">
        <f t="shared" si="4"/>
        <v>2.8520201417004052</v>
      </c>
      <c r="I10" s="19">
        <f t="shared" si="5"/>
        <v>13.547095673076925</v>
      </c>
    </row>
    <row r="11" spans="2:13" x14ac:dyDescent="0.3">
      <c r="B11" s="8">
        <f t="shared" si="6"/>
        <v>4</v>
      </c>
      <c r="C11" s="17">
        <v>28575.57</v>
      </c>
      <c r="D11" s="17">
        <f t="shared" si="0"/>
        <v>29147.081399999999</v>
      </c>
      <c r="E11" s="17">
        <f t="shared" si="1"/>
        <v>2428.9234500000002</v>
      </c>
      <c r="F11" s="18">
        <f t="shared" si="2"/>
        <v>14.750547267206477</v>
      </c>
      <c r="G11" s="18">
        <f t="shared" si="3"/>
        <v>7.3752736336032383</v>
      </c>
      <c r="H11" s="18">
        <f t="shared" si="4"/>
        <v>2.9501094534412955</v>
      </c>
      <c r="I11" s="19">
        <f t="shared" si="5"/>
        <v>14.013019903846153</v>
      </c>
    </row>
    <row r="12" spans="2:13" x14ac:dyDescent="0.3">
      <c r="B12" s="8">
        <f t="shared" si="6"/>
        <v>5</v>
      </c>
      <c r="C12" s="17">
        <v>28581.3</v>
      </c>
      <c r="D12" s="17">
        <f t="shared" si="0"/>
        <v>29152.925999999999</v>
      </c>
      <c r="E12" s="17">
        <f t="shared" si="1"/>
        <v>2429.4105</v>
      </c>
      <c r="F12" s="18">
        <f t="shared" si="2"/>
        <v>14.753505060728745</v>
      </c>
      <c r="G12" s="18">
        <f t="shared" si="3"/>
        <v>7.3767525303643726</v>
      </c>
      <c r="H12" s="18">
        <f t="shared" si="4"/>
        <v>2.9507010121457489</v>
      </c>
      <c r="I12" s="19">
        <f t="shared" si="5"/>
        <v>14.015829807692308</v>
      </c>
    </row>
    <row r="13" spans="2:13" x14ac:dyDescent="0.3">
      <c r="B13" s="8">
        <f t="shared" si="6"/>
        <v>6</v>
      </c>
      <c r="C13" s="17">
        <v>29736.12</v>
      </c>
      <c r="D13" s="17">
        <f t="shared" si="0"/>
        <v>30330.842399999998</v>
      </c>
      <c r="E13" s="17">
        <f t="shared" si="1"/>
        <v>2527.5701999999997</v>
      </c>
      <c r="F13" s="18">
        <f t="shared" si="2"/>
        <v>15.349616599190282</v>
      </c>
      <c r="G13" s="18">
        <f t="shared" si="3"/>
        <v>7.6748082995951412</v>
      </c>
      <c r="H13" s="18">
        <f t="shared" si="4"/>
        <v>3.0699233198380567</v>
      </c>
      <c r="I13" s="19">
        <f t="shared" si="5"/>
        <v>14.582135769230769</v>
      </c>
    </row>
    <row r="14" spans="2:13" x14ac:dyDescent="0.3">
      <c r="B14" s="8">
        <f t="shared" si="6"/>
        <v>7</v>
      </c>
      <c r="C14" s="17">
        <v>29736.12</v>
      </c>
      <c r="D14" s="17">
        <f t="shared" si="0"/>
        <v>30330.842399999998</v>
      </c>
      <c r="E14" s="17">
        <f t="shared" si="1"/>
        <v>2527.5701999999997</v>
      </c>
      <c r="F14" s="18">
        <f t="shared" si="2"/>
        <v>15.349616599190282</v>
      </c>
      <c r="G14" s="18">
        <f t="shared" si="3"/>
        <v>7.6748082995951412</v>
      </c>
      <c r="H14" s="18">
        <f t="shared" si="4"/>
        <v>3.0699233198380567</v>
      </c>
      <c r="I14" s="19">
        <f t="shared" si="5"/>
        <v>14.582135769230769</v>
      </c>
    </row>
    <row r="15" spans="2:13" x14ac:dyDescent="0.3">
      <c r="B15" s="8">
        <f t="shared" si="6"/>
        <v>8</v>
      </c>
      <c r="C15" s="17">
        <v>30650.73</v>
      </c>
      <c r="D15" s="17">
        <f t="shared" si="0"/>
        <v>31263.744600000002</v>
      </c>
      <c r="E15" s="17">
        <f t="shared" si="1"/>
        <v>2605.31205</v>
      </c>
      <c r="F15" s="18">
        <f t="shared" si="2"/>
        <v>15.821733097165993</v>
      </c>
      <c r="G15" s="18">
        <f t="shared" si="3"/>
        <v>7.9108665485829963</v>
      </c>
      <c r="H15" s="18">
        <f t="shared" si="4"/>
        <v>3.1643466194331986</v>
      </c>
      <c r="I15" s="19">
        <f t="shared" si="5"/>
        <v>15.030646442307694</v>
      </c>
    </row>
    <row r="16" spans="2:13" x14ac:dyDescent="0.3">
      <c r="B16" s="8">
        <f t="shared" si="6"/>
        <v>9</v>
      </c>
      <c r="C16" s="17">
        <v>30665.43</v>
      </c>
      <c r="D16" s="17">
        <f t="shared" si="0"/>
        <v>31278.738600000001</v>
      </c>
      <c r="E16" s="17">
        <f t="shared" si="1"/>
        <v>2606.5615499999999</v>
      </c>
      <c r="F16" s="18">
        <f t="shared" si="2"/>
        <v>15.829321153846154</v>
      </c>
      <c r="G16" s="18">
        <f t="shared" si="3"/>
        <v>7.9146605769230769</v>
      </c>
      <c r="H16" s="18">
        <f t="shared" si="4"/>
        <v>3.1658642307692308</v>
      </c>
      <c r="I16" s="19">
        <f t="shared" si="5"/>
        <v>15.037855096153846</v>
      </c>
    </row>
    <row r="17" spans="2:9" x14ac:dyDescent="0.3">
      <c r="B17" s="8">
        <f t="shared" si="6"/>
        <v>10</v>
      </c>
      <c r="C17" s="17">
        <v>32019.63</v>
      </c>
      <c r="D17" s="17">
        <f t="shared" si="0"/>
        <v>32660.0226</v>
      </c>
      <c r="E17" s="17">
        <f t="shared" si="1"/>
        <v>2721.6685500000003</v>
      </c>
      <c r="F17" s="18">
        <f t="shared" si="2"/>
        <v>16.528351518218624</v>
      </c>
      <c r="G17" s="18">
        <f t="shared" si="3"/>
        <v>8.2641757591093121</v>
      </c>
      <c r="H17" s="18">
        <f t="shared" si="4"/>
        <v>3.3056703036437249</v>
      </c>
      <c r="I17" s="19">
        <f t="shared" si="5"/>
        <v>15.701933942307692</v>
      </c>
    </row>
    <row r="18" spans="2:9" x14ac:dyDescent="0.3">
      <c r="B18" s="8">
        <f t="shared" si="6"/>
        <v>11</v>
      </c>
      <c r="C18" s="17">
        <v>32034.35</v>
      </c>
      <c r="D18" s="17">
        <f t="shared" si="0"/>
        <v>32675.037</v>
      </c>
      <c r="E18" s="17">
        <f t="shared" si="1"/>
        <v>2722.91975</v>
      </c>
      <c r="F18" s="18">
        <f t="shared" si="2"/>
        <v>16.535949898785425</v>
      </c>
      <c r="G18" s="18">
        <f t="shared" si="3"/>
        <v>8.2679749493927126</v>
      </c>
      <c r="H18" s="18">
        <f t="shared" si="4"/>
        <v>3.307189979757085</v>
      </c>
      <c r="I18" s="19">
        <f t="shared" si="5"/>
        <v>15.709152403846154</v>
      </c>
    </row>
    <row r="19" spans="2:9" x14ac:dyDescent="0.3">
      <c r="B19" s="8">
        <f t="shared" si="6"/>
        <v>12</v>
      </c>
      <c r="C19" s="17">
        <v>32918.76</v>
      </c>
      <c r="D19" s="17">
        <f t="shared" si="0"/>
        <v>33577.135200000004</v>
      </c>
      <c r="E19" s="17">
        <f t="shared" si="1"/>
        <v>2798.0945999999999</v>
      </c>
      <c r="F19" s="18">
        <f t="shared" si="2"/>
        <v>16.992477327935227</v>
      </c>
      <c r="G19" s="18">
        <f t="shared" si="3"/>
        <v>8.4962386639676133</v>
      </c>
      <c r="H19" s="18">
        <f t="shared" si="4"/>
        <v>3.3984954655870454</v>
      </c>
      <c r="I19" s="19">
        <f t="shared" si="5"/>
        <v>16.142853461538465</v>
      </c>
    </row>
    <row r="20" spans="2:9" x14ac:dyDescent="0.3">
      <c r="B20" s="8">
        <f t="shared" si="6"/>
        <v>13</v>
      </c>
      <c r="C20" s="17">
        <v>32918.76</v>
      </c>
      <c r="D20" s="17">
        <f t="shared" si="0"/>
        <v>33577.135200000004</v>
      </c>
      <c r="E20" s="17">
        <f t="shared" si="1"/>
        <v>2798.0945999999999</v>
      </c>
      <c r="F20" s="18">
        <f t="shared" si="2"/>
        <v>16.992477327935227</v>
      </c>
      <c r="G20" s="18">
        <f t="shared" si="3"/>
        <v>8.4962386639676133</v>
      </c>
      <c r="H20" s="18">
        <f t="shared" si="4"/>
        <v>3.3984954655870454</v>
      </c>
      <c r="I20" s="19">
        <f t="shared" si="5"/>
        <v>16.142853461538465</v>
      </c>
    </row>
    <row r="21" spans="2:9" x14ac:dyDescent="0.3">
      <c r="B21" s="8">
        <f t="shared" si="6"/>
        <v>14</v>
      </c>
      <c r="C21" s="17">
        <v>34107.360000000001</v>
      </c>
      <c r="D21" s="17">
        <f t="shared" si="0"/>
        <v>34789.5072</v>
      </c>
      <c r="E21" s="17">
        <f t="shared" si="1"/>
        <v>2899.1256000000003</v>
      </c>
      <c r="F21" s="18">
        <f t="shared" si="2"/>
        <v>17.606025910931173</v>
      </c>
      <c r="G21" s="18">
        <f t="shared" si="3"/>
        <v>8.8030129554655865</v>
      </c>
      <c r="H21" s="18">
        <f t="shared" si="4"/>
        <v>3.5212051821862347</v>
      </c>
      <c r="I21" s="19">
        <f t="shared" si="5"/>
        <v>16.725724615384614</v>
      </c>
    </row>
    <row r="22" spans="2:9" x14ac:dyDescent="0.3">
      <c r="B22" s="8">
        <f t="shared" si="6"/>
        <v>15</v>
      </c>
      <c r="C22" s="17">
        <v>34122.080000000002</v>
      </c>
      <c r="D22" s="17">
        <f t="shared" si="0"/>
        <v>34804.5216</v>
      </c>
      <c r="E22" s="17">
        <f t="shared" si="1"/>
        <v>2900.3768</v>
      </c>
      <c r="F22" s="18">
        <f t="shared" si="2"/>
        <v>17.613624291497977</v>
      </c>
      <c r="G22" s="18">
        <f t="shared" si="3"/>
        <v>8.8068121457489887</v>
      </c>
      <c r="H22" s="18">
        <f t="shared" si="4"/>
        <v>3.5227248582995956</v>
      </c>
      <c r="I22" s="19">
        <f t="shared" si="5"/>
        <v>16.732943076923078</v>
      </c>
    </row>
    <row r="23" spans="2:9" x14ac:dyDescent="0.3">
      <c r="B23" s="8">
        <f t="shared" si="6"/>
        <v>16</v>
      </c>
      <c r="C23" s="17">
        <v>35476.28</v>
      </c>
      <c r="D23" s="17">
        <f t="shared" si="0"/>
        <v>36185.8056</v>
      </c>
      <c r="E23" s="17">
        <f t="shared" si="1"/>
        <v>3015.4838</v>
      </c>
      <c r="F23" s="18">
        <f t="shared" si="2"/>
        <v>18.312654655870446</v>
      </c>
      <c r="G23" s="18">
        <f t="shared" si="3"/>
        <v>9.1563273279352231</v>
      </c>
      <c r="H23" s="18">
        <f t="shared" si="4"/>
        <v>3.6625309311740892</v>
      </c>
      <c r="I23" s="19">
        <f t="shared" si="5"/>
        <v>17.397021923076924</v>
      </c>
    </row>
    <row r="24" spans="2:9" x14ac:dyDescent="0.3">
      <c r="B24" s="8">
        <f t="shared" si="6"/>
        <v>17</v>
      </c>
      <c r="C24" s="17">
        <v>35490.97</v>
      </c>
      <c r="D24" s="17">
        <f t="shared" si="0"/>
        <v>36200.789400000001</v>
      </c>
      <c r="E24" s="17">
        <f t="shared" si="1"/>
        <v>3016.73245</v>
      </c>
      <c r="F24" s="18">
        <f t="shared" si="2"/>
        <v>18.320237550607288</v>
      </c>
      <c r="G24" s="18">
        <f t="shared" si="3"/>
        <v>9.1601187753036442</v>
      </c>
      <c r="H24" s="18">
        <f t="shared" si="4"/>
        <v>3.6640475101214576</v>
      </c>
      <c r="I24" s="19">
        <f t="shared" si="5"/>
        <v>17.404225673076922</v>
      </c>
    </row>
    <row r="25" spans="2:9" x14ac:dyDescent="0.3">
      <c r="B25" s="8">
        <f t="shared" si="6"/>
        <v>18</v>
      </c>
      <c r="C25" s="17">
        <v>36845.17</v>
      </c>
      <c r="D25" s="17">
        <f t="shared" si="0"/>
        <v>37582.073400000001</v>
      </c>
      <c r="E25" s="17">
        <f t="shared" si="1"/>
        <v>3131.8394499999999</v>
      </c>
      <c r="F25" s="18">
        <f t="shared" si="2"/>
        <v>19.019267914979757</v>
      </c>
      <c r="G25" s="18">
        <f t="shared" si="3"/>
        <v>9.5096339574898785</v>
      </c>
      <c r="H25" s="18">
        <f t="shared" si="4"/>
        <v>3.8038535829959512</v>
      </c>
      <c r="I25" s="19">
        <f t="shared" si="5"/>
        <v>18.068304519230768</v>
      </c>
    </row>
    <row r="26" spans="2:9" x14ac:dyDescent="0.3">
      <c r="B26" s="8">
        <f t="shared" si="6"/>
        <v>19</v>
      </c>
      <c r="C26" s="17">
        <v>36859.910000000003</v>
      </c>
      <c r="D26" s="17">
        <f t="shared" si="0"/>
        <v>37597.108200000002</v>
      </c>
      <c r="E26" s="17">
        <f t="shared" si="1"/>
        <v>3133.0923500000004</v>
      </c>
      <c r="F26" s="18">
        <f t="shared" si="2"/>
        <v>19.0268766194332</v>
      </c>
      <c r="G26" s="18">
        <f t="shared" si="3"/>
        <v>9.5134383097165998</v>
      </c>
      <c r="H26" s="18">
        <f t="shared" si="4"/>
        <v>3.8053753238866399</v>
      </c>
      <c r="I26" s="19">
        <f t="shared" si="5"/>
        <v>18.07553278846154</v>
      </c>
    </row>
    <row r="27" spans="2:9" x14ac:dyDescent="0.3">
      <c r="B27" s="8">
        <f t="shared" si="6"/>
        <v>20</v>
      </c>
      <c r="C27" s="17">
        <v>38214.1</v>
      </c>
      <c r="D27" s="17">
        <f t="shared" si="0"/>
        <v>38978.381999999998</v>
      </c>
      <c r="E27" s="17">
        <f t="shared" si="1"/>
        <v>3248.1985</v>
      </c>
      <c r="F27" s="18">
        <f t="shared" si="2"/>
        <v>19.725901821862347</v>
      </c>
      <c r="G27" s="18">
        <f t="shared" si="3"/>
        <v>9.8629509109311737</v>
      </c>
      <c r="H27" s="18">
        <f t="shared" si="4"/>
        <v>3.9451803643724697</v>
      </c>
      <c r="I27" s="19">
        <f t="shared" si="5"/>
        <v>18.739606730769228</v>
      </c>
    </row>
    <row r="28" spans="2:9" x14ac:dyDescent="0.3">
      <c r="B28" s="8">
        <f t="shared" si="6"/>
        <v>21</v>
      </c>
      <c r="C28" s="17">
        <v>38228.79</v>
      </c>
      <c r="D28" s="17">
        <f t="shared" si="0"/>
        <v>38993.3658</v>
      </c>
      <c r="E28" s="17">
        <f t="shared" si="1"/>
        <v>3249.44715</v>
      </c>
      <c r="F28" s="18">
        <f t="shared" si="2"/>
        <v>19.73348471659919</v>
      </c>
      <c r="G28" s="18">
        <f t="shared" si="3"/>
        <v>9.8667423582995948</v>
      </c>
      <c r="H28" s="18">
        <f t="shared" si="4"/>
        <v>3.946696943319838</v>
      </c>
      <c r="I28" s="19">
        <f t="shared" si="5"/>
        <v>18.746810480769231</v>
      </c>
    </row>
    <row r="29" spans="2:9" x14ac:dyDescent="0.3">
      <c r="B29" s="8">
        <f t="shared" si="6"/>
        <v>22</v>
      </c>
      <c r="C29" s="17">
        <v>39583</v>
      </c>
      <c r="D29" s="17">
        <f t="shared" si="0"/>
        <v>40374.660000000003</v>
      </c>
      <c r="E29" s="17">
        <f t="shared" si="1"/>
        <v>3364.5550000000003</v>
      </c>
      <c r="F29" s="18">
        <f t="shared" si="2"/>
        <v>20.432520242914983</v>
      </c>
      <c r="G29" s="18">
        <f t="shared" si="3"/>
        <v>10.216260121457491</v>
      </c>
      <c r="H29" s="18">
        <f t="shared" si="4"/>
        <v>4.0865040485829969</v>
      </c>
      <c r="I29" s="19">
        <f t="shared" si="5"/>
        <v>19.410894230769234</v>
      </c>
    </row>
    <row r="30" spans="2:9" x14ac:dyDescent="0.3">
      <c r="B30" s="8">
        <f t="shared" si="6"/>
        <v>23</v>
      </c>
      <c r="C30" s="17">
        <v>40951.919999999998</v>
      </c>
      <c r="D30" s="17">
        <f t="shared" si="0"/>
        <v>41770.958399999996</v>
      </c>
      <c r="E30" s="17">
        <f t="shared" si="1"/>
        <v>3480.9132</v>
      </c>
      <c r="F30" s="18">
        <f t="shared" si="2"/>
        <v>21.139148987854249</v>
      </c>
      <c r="G30" s="18">
        <f t="shared" si="3"/>
        <v>10.569574493927124</v>
      </c>
      <c r="H30" s="18">
        <f t="shared" si="4"/>
        <v>4.2278297975708501</v>
      </c>
      <c r="I30" s="19">
        <f t="shared" si="5"/>
        <v>20.082191538461537</v>
      </c>
    </row>
    <row r="31" spans="2:9" x14ac:dyDescent="0.3">
      <c r="B31" s="8">
        <f t="shared" si="6"/>
        <v>24</v>
      </c>
      <c r="C31" s="17">
        <v>42306.13</v>
      </c>
      <c r="D31" s="17">
        <f t="shared" si="0"/>
        <v>43152.2526</v>
      </c>
      <c r="E31" s="17">
        <f t="shared" si="1"/>
        <v>3596.0210499999998</v>
      </c>
      <c r="F31" s="18">
        <f t="shared" si="2"/>
        <v>21.838184514170042</v>
      </c>
      <c r="G31" s="18">
        <f t="shared" si="3"/>
        <v>10.919092257085021</v>
      </c>
      <c r="H31" s="18">
        <f t="shared" si="4"/>
        <v>4.3676369028340085</v>
      </c>
      <c r="I31" s="19">
        <f t="shared" si="5"/>
        <v>20.74627528846154</v>
      </c>
    </row>
    <row r="32" spans="2:9" x14ac:dyDescent="0.3">
      <c r="B32" s="8">
        <f t="shared" si="6"/>
        <v>25</v>
      </c>
      <c r="C32" s="17">
        <v>42397.59</v>
      </c>
      <c r="D32" s="17">
        <f t="shared" si="0"/>
        <v>43245.541799999999</v>
      </c>
      <c r="E32" s="17">
        <f t="shared" si="1"/>
        <v>3603.7951499999999</v>
      </c>
      <c r="F32" s="18">
        <f t="shared" si="2"/>
        <v>21.885395647773279</v>
      </c>
      <c r="G32" s="18">
        <f t="shared" si="3"/>
        <v>10.94269782388664</v>
      </c>
      <c r="H32" s="18">
        <f t="shared" si="4"/>
        <v>4.3770791295546561</v>
      </c>
      <c r="I32" s="19">
        <f t="shared" si="5"/>
        <v>20.791125865384615</v>
      </c>
    </row>
    <row r="33" spans="2:9" x14ac:dyDescent="0.3">
      <c r="B33" s="8">
        <f t="shared" si="6"/>
        <v>26</v>
      </c>
      <c r="C33" s="17">
        <v>42468.74</v>
      </c>
      <c r="D33" s="17">
        <f t="shared" si="0"/>
        <v>43318.114799999996</v>
      </c>
      <c r="E33" s="17">
        <f t="shared" si="1"/>
        <v>3609.8429000000001</v>
      </c>
      <c r="F33" s="18">
        <f t="shared" si="2"/>
        <v>21.922122874493926</v>
      </c>
      <c r="G33" s="18">
        <f t="shared" si="3"/>
        <v>10.961061437246963</v>
      </c>
      <c r="H33" s="18">
        <f t="shared" si="4"/>
        <v>4.3844245748987856</v>
      </c>
      <c r="I33" s="19">
        <f t="shared" si="5"/>
        <v>20.826016730769229</v>
      </c>
    </row>
    <row r="34" spans="2:9" x14ac:dyDescent="0.3">
      <c r="B34" s="8">
        <f t="shared" si="6"/>
        <v>27</v>
      </c>
      <c r="C34" s="17">
        <v>42549.47</v>
      </c>
      <c r="D34" s="17">
        <f t="shared" si="0"/>
        <v>43400.4594</v>
      </c>
      <c r="E34" s="17">
        <f t="shared" si="1"/>
        <v>3616.7049500000003</v>
      </c>
      <c r="F34" s="18">
        <f t="shared" si="2"/>
        <v>21.96379524291498</v>
      </c>
      <c r="G34" s="18">
        <f t="shared" si="3"/>
        <v>10.98189762145749</v>
      </c>
      <c r="H34" s="18">
        <f t="shared" si="4"/>
        <v>4.3927590485829962</v>
      </c>
      <c r="I34" s="19">
        <f t="shared" si="5"/>
        <v>20.865605480769229</v>
      </c>
    </row>
    <row r="35" spans="2:9" x14ac:dyDescent="0.3">
      <c r="B35" s="8">
        <f t="shared" si="6"/>
        <v>28</v>
      </c>
      <c r="C35" s="17">
        <v>42610.559999999998</v>
      </c>
      <c r="D35" s="17">
        <f t="shared" si="0"/>
        <v>43462.771199999996</v>
      </c>
      <c r="E35" s="17">
        <f t="shared" si="1"/>
        <v>3621.8975999999998</v>
      </c>
      <c r="F35" s="18">
        <f t="shared" si="2"/>
        <v>21.995329554655868</v>
      </c>
      <c r="G35" s="18">
        <f t="shared" si="3"/>
        <v>10.997664777327934</v>
      </c>
      <c r="H35" s="18">
        <f t="shared" si="4"/>
        <v>4.3990659109311734</v>
      </c>
      <c r="I35" s="19">
        <f t="shared" si="5"/>
        <v>20.895563076923075</v>
      </c>
    </row>
    <row r="36" spans="2:9" x14ac:dyDescent="0.3">
      <c r="B36" s="8">
        <f t="shared" si="6"/>
        <v>29</v>
      </c>
      <c r="C36" s="17">
        <v>42667.12</v>
      </c>
      <c r="D36" s="17">
        <f t="shared" si="0"/>
        <v>43520.462400000004</v>
      </c>
      <c r="E36" s="17">
        <f t="shared" si="1"/>
        <v>3626.7052000000003</v>
      </c>
      <c r="F36" s="18">
        <f t="shared" si="2"/>
        <v>22.024525506072877</v>
      </c>
      <c r="G36" s="18">
        <f t="shared" si="3"/>
        <v>11.012262753036438</v>
      </c>
      <c r="H36" s="18">
        <f t="shared" si="4"/>
        <v>4.4049051012145757</v>
      </c>
      <c r="I36" s="19">
        <f t="shared" si="5"/>
        <v>20.923299230769231</v>
      </c>
    </row>
    <row r="37" spans="2:9" x14ac:dyDescent="0.3">
      <c r="B37" s="8">
        <f t="shared" si="6"/>
        <v>30</v>
      </c>
      <c r="C37" s="17">
        <v>42719.56</v>
      </c>
      <c r="D37" s="17">
        <f t="shared" si="0"/>
        <v>43573.951199999996</v>
      </c>
      <c r="E37" s="17">
        <f t="shared" si="1"/>
        <v>3631.1625999999997</v>
      </c>
      <c r="F37" s="18">
        <f t="shared" si="2"/>
        <v>22.051594736842102</v>
      </c>
      <c r="G37" s="18">
        <f t="shared" si="3"/>
        <v>11.025797368421051</v>
      </c>
      <c r="H37" s="18">
        <f t="shared" si="4"/>
        <v>4.4103189473684203</v>
      </c>
      <c r="I37" s="19">
        <f t="shared" si="5"/>
        <v>20.949014999999999</v>
      </c>
    </row>
    <row r="38" spans="2:9" x14ac:dyDescent="0.3">
      <c r="B38" s="8">
        <f t="shared" si="6"/>
        <v>31</v>
      </c>
      <c r="C38" s="17">
        <v>42768.1</v>
      </c>
      <c r="D38" s="17">
        <f t="shared" si="0"/>
        <v>43623.462</v>
      </c>
      <c r="E38" s="17">
        <f t="shared" si="1"/>
        <v>3635.2885000000001</v>
      </c>
      <c r="F38" s="18">
        <f t="shared" si="2"/>
        <v>22.0766508097166</v>
      </c>
      <c r="G38" s="18">
        <f t="shared" si="3"/>
        <v>11.0383254048583</v>
      </c>
      <c r="H38" s="18">
        <f t="shared" si="4"/>
        <v>4.4153301619433201</v>
      </c>
      <c r="I38" s="19">
        <f t="shared" si="5"/>
        <v>20.972818269230768</v>
      </c>
    </row>
    <row r="39" spans="2:9" x14ac:dyDescent="0.3">
      <c r="B39" s="8">
        <f t="shared" si="6"/>
        <v>32</v>
      </c>
      <c r="C39" s="17">
        <v>42813.05</v>
      </c>
      <c r="D39" s="17">
        <f t="shared" si="0"/>
        <v>43669.311000000002</v>
      </c>
      <c r="E39" s="17">
        <f t="shared" si="1"/>
        <v>3639.1092500000004</v>
      </c>
      <c r="F39" s="18">
        <f t="shared" si="2"/>
        <v>22.099853744939271</v>
      </c>
      <c r="G39" s="18">
        <f t="shared" si="3"/>
        <v>11.049926872469635</v>
      </c>
      <c r="H39" s="18">
        <f t="shared" si="4"/>
        <v>4.4199707489878541</v>
      </c>
      <c r="I39" s="19">
        <f t="shared" si="5"/>
        <v>20.994861057692308</v>
      </c>
    </row>
    <row r="40" spans="2:9" x14ac:dyDescent="0.3">
      <c r="B40" s="8">
        <f t="shared" si="6"/>
        <v>33</v>
      </c>
      <c r="C40" s="17">
        <v>42854.66</v>
      </c>
      <c r="D40" s="17">
        <f t="shared" si="0"/>
        <v>43711.753200000006</v>
      </c>
      <c r="E40" s="17">
        <f t="shared" si="1"/>
        <v>3642.6461000000004</v>
      </c>
      <c r="F40" s="18">
        <f t="shared" si="2"/>
        <v>22.121332591093122</v>
      </c>
      <c r="G40" s="18">
        <f t="shared" si="3"/>
        <v>11.060666295546561</v>
      </c>
      <c r="H40" s="18">
        <f t="shared" si="4"/>
        <v>4.4242665182186247</v>
      </c>
      <c r="I40" s="19">
        <f t="shared" si="5"/>
        <v>21.015265961538464</v>
      </c>
    </row>
    <row r="41" spans="2:9" x14ac:dyDescent="0.3">
      <c r="B41" s="8">
        <f t="shared" si="6"/>
        <v>34</v>
      </c>
      <c r="C41" s="17">
        <v>42893.22</v>
      </c>
      <c r="D41" s="17">
        <f t="shared" si="0"/>
        <v>43751.0844</v>
      </c>
      <c r="E41" s="17">
        <f t="shared" si="1"/>
        <v>3645.9236999999998</v>
      </c>
      <c r="F41" s="18">
        <f t="shared" si="2"/>
        <v>22.141237044534414</v>
      </c>
      <c r="G41" s="18">
        <f t="shared" si="3"/>
        <v>11.070618522267207</v>
      </c>
      <c r="H41" s="18">
        <f t="shared" si="4"/>
        <v>4.4282474089068824</v>
      </c>
      <c r="I41" s="19">
        <f t="shared" si="5"/>
        <v>21.034175192307693</v>
      </c>
    </row>
    <row r="42" spans="2:9" x14ac:dyDescent="0.3">
      <c r="B42" s="20">
        <f t="shared" si="6"/>
        <v>35</v>
      </c>
      <c r="C42" s="21">
        <v>42928.9</v>
      </c>
      <c r="D42" s="21">
        <f t="shared" si="0"/>
        <v>43787.478000000003</v>
      </c>
      <c r="E42" s="21">
        <f t="shared" si="1"/>
        <v>3648.9565000000002</v>
      </c>
      <c r="F42" s="22">
        <f t="shared" si="2"/>
        <v>22.159654858299596</v>
      </c>
      <c r="G42" s="22">
        <f t="shared" si="3"/>
        <v>11.079827429149798</v>
      </c>
      <c r="H42" s="22">
        <f t="shared" si="4"/>
        <v>4.4319309716599191</v>
      </c>
      <c r="I42" s="23">
        <f t="shared" si="5"/>
        <v>21.051672115384616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2" ht="21" x14ac:dyDescent="0.4">
      <c r="B1" s="59" t="s">
        <v>0</v>
      </c>
      <c r="C1" s="59" t="s">
        <v>50</v>
      </c>
      <c r="H1" s="60" t="s">
        <v>158</v>
      </c>
      <c r="I1" s="61">
        <f>Inhoud!C6</f>
        <v>1.02</v>
      </c>
    </row>
    <row r="2" spans="2:12" x14ac:dyDescent="0.3">
      <c r="B2" s="4"/>
      <c r="E2" s="3"/>
    </row>
    <row r="3" spans="2:12" ht="14.4" x14ac:dyDescent="0.3">
      <c r="B3" s="1"/>
      <c r="C3" s="1"/>
    </row>
    <row r="4" spans="2:12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2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290</v>
      </c>
      <c r="L5" s="63" t="s">
        <v>18</v>
      </c>
    </row>
    <row r="6" spans="2:12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</row>
    <row r="7" spans="2:12" x14ac:dyDescent="0.3">
      <c r="B7" s="8">
        <v>0</v>
      </c>
      <c r="C7" s="17">
        <v>28170.69</v>
      </c>
      <c r="D7" s="17">
        <f t="shared" ref="D7:D42" si="0">C7*$I$1</f>
        <v>28734.103800000001</v>
      </c>
      <c r="E7" s="17">
        <f t="shared" ref="E7:E42" si="1">C7/12*$I$1</f>
        <v>2394.5086499999998</v>
      </c>
      <c r="F7" s="18">
        <f t="shared" ref="F7:F42" si="2">D7/1976</f>
        <v>14.541550506072875</v>
      </c>
      <c r="G7" s="18">
        <f>F7/2</f>
        <v>7.2707752530364376</v>
      </c>
      <c r="H7" s="18">
        <f>F7/5</f>
        <v>2.9083101012145751</v>
      </c>
      <c r="I7" s="19">
        <f>D7/2080</f>
        <v>13.814472980769231</v>
      </c>
    </row>
    <row r="8" spans="2:12" x14ac:dyDescent="0.3">
      <c r="B8" s="8">
        <f>B7+1</f>
        <v>1</v>
      </c>
      <c r="C8" s="17">
        <v>28858.13</v>
      </c>
      <c r="D8" s="17">
        <f t="shared" si="0"/>
        <v>29435.292600000001</v>
      </c>
      <c r="E8" s="17">
        <f t="shared" si="1"/>
        <v>2452.9410499999999</v>
      </c>
      <c r="F8" s="18">
        <f t="shared" si="2"/>
        <v>14.896403137651822</v>
      </c>
      <c r="G8" s="18">
        <f t="shared" ref="G8:G42" si="3">F8/2</f>
        <v>7.4482015688259109</v>
      </c>
      <c r="H8" s="18">
        <f t="shared" ref="H8:H42" si="4">F8/5</f>
        <v>2.9792806275303643</v>
      </c>
      <c r="I8" s="19">
        <f t="shared" ref="I8:I42" si="5">D8/2080</f>
        <v>14.151582980769231</v>
      </c>
    </row>
    <row r="9" spans="2:12" x14ac:dyDescent="0.3">
      <c r="B9" s="8">
        <f t="shared" ref="B9:B42" si="6">B8+1</f>
        <v>2</v>
      </c>
      <c r="C9" s="17">
        <v>29761.26</v>
      </c>
      <c r="D9" s="17">
        <f t="shared" si="0"/>
        <v>30356.485199999999</v>
      </c>
      <c r="E9" s="17">
        <f t="shared" si="1"/>
        <v>2529.7071000000001</v>
      </c>
      <c r="F9" s="18">
        <f t="shared" si="2"/>
        <v>15.362593724696357</v>
      </c>
      <c r="G9" s="18">
        <f t="shared" si="3"/>
        <v>7.6812968623481783</v>
      </c>
      <c r="H9" s="18">
        <f t="shared" si="4"/>
        <v>3.0725187449392712</v>
      </c>
      <c r="I9" s="19">
        <f t="shared" si="5"/>
        <v>14.594464038461538</v>
      </c>
    </row>
    <row r="10" spans="2:12" x14ac:dyDescent="0.3">
      <c r="B10" s="8">
        <f t="shared" si="6"/>
        <v>3</v>
      </c>
      <c r="C10" s="17">
        <v>30704.95</v>
      </c>
      <c r="D10" s="17">
        <f t="shared" si="0"/>
        <v>31319.049000000003</v>
      </c>
      <c r="E10" s="17">
        <f t="shared" si="1"/>
        <v>2609.9207500000002</v>
      </c>
      <c r="F10" s="18">
        <f t="shared" si="2"/>
        <v>15.849721153846156</v>
      </c>
      <c r="G10" s="18">
        <f t="shared" si="3"/>
        <v>7.924860576923078</v>
      </c>
      <c r="H10" s="18">
        <f t="shared" si="4"/>
        <v>3.1699442307692314</v>
      </c>
      <c r="I10" s="19">
        <f t="shared" si="5"/>
        <v>15.057235096153848</v>
      </c>
    </row>
    <row r="11" spans="2:12" x14ac:dyDescent="0.3">
      <c r="B11" s="8">
        <f t="shared" si="6"/>
        <v>4</v>
      </c>
      <c r="C11" s="17">
        <v>31559.66</v>
      </c>
      <c r="D11" s="17">
        <f t="shared" si="0"/>
        <v>32190.853200000001</v>
      </c>
      <c r="E11" s="17">
        <f t="shared" si="1"/>
        <v>2682.5711000000001</v>
      </c>
      <c r="F11" s="18">
        <f t="shared" si="2"/>
        <v>16.290917611336035</v>
      </c>
      <c r="G11" s="18">
        <f t="shared" si="3"/>
        <v>8.1454588056680173</v>
      </c>
      <c r="H11" s="18">
        <f t="shared" si="4"/>
        <v>3.2581835222672071</v>
      </c>
      <c r="I11" s="19">
        <f t="shared" si="5"/>
        <v>15.476371730769232</v>
      </c>
    </row>
    <row r="12" spans="2:12" x14ac:dyDescent="0.3">
      <c r="B12" s="8">
        <f t="shared" si="6"/>
        <v>5</v>
      </c>
      <c r="C12" s="17">
        <v>31967.78</v>
      </c>
      <c r="D12" s="17">
        <f t="shared" si="0"/>
        <v>32607.135599999998</v>
      </c>
      <c r="E12" s="17">
        <f t="shared" si="1"/>
        <v>2717.2613000000001</v>
      </c>
      <c r="F12" s="18">
        <f t="shared" si="2"/>
        <v>16.501586842105262</v>
      </c>
      <c r="G12" s="18">
        <f t="shared" si="3"/>
        <v>8.2507934210526308</v>
      </c>
      <c r="H12" s="18">
        <f t="shared" si="4"/>
        <v>3.3003173684210525</v>
      </c>
      <c r="I12" s="19">
        <f t="shared" si="5"/>
        <v>15.6765075</v>
      </c>
    </row>
    <row r="13" spans="2:12" x14ac:dyDescent="0.3">
      <c r="B13" s="8">
        <f t="shared" si="6"/>
        <v>6</v>
      </c>
      <c r="C13" s="17">
        <v>32801.93</v>
      </c>
      <c r="D13" s="17">
        <f t="shared" si="0"/>
        <v>33457.9686</v>
      </c>
      <c r="E13" s="17">
        <f t="shared" si="1"/>
        <v>2788.1640500000003</v>
      </c>
      <c r="F13" s="18">
        <f t="shared" si="2"/>
        <v>16.932170344129556</v>
      </c>
      <c r="G13" s="18">
        <f t="shared" si="3"/>
        <v>8.4660851720647781</v>
      </c>
      <c r="H13" s="18">
        <f t="shared" si="4"/>
        <v>3.3864340688259111</v>
      </c>
      <c r="I13" s="19">
        <f t="shared" si="5"/>
        <v>16.085561826923076</v>
      </c>
    </row>
    <row r="14" spans="2:12" x14ac:dyDescent="0.3">
      <c r="B14" s="8">
        <f t="shared" si="6"/>
        <v>7</v>
      </c>
      <c r="C14" s="17">
        <v>33175.65</v>
      </c>
      <c r="D14" s="17">
        <f t="shared" si="0"/>
        <v>33839.163</v>
      </c>
      <c r="E14" s="17">
        <f t="shared" si="1"/>
        <v>2819.9302500000003</v>
      </c>
      <c r="F14" s="18">
        <f t="shared" si="2"/>
        <v>17.125082489878544</v>
      </c>
      <c r="G14" s="18">
        <f t="shared" si="3"/>
        <v>8.5625412449392719</v>
      </c>
      <c r="H14" s="18">
        <f t="shared" si="4"/>
        <v>3.425016497975709</v>
      </c>
      <c r="I14" s="19">
        <f t="shared" si="5"/>
        <v>16.268828365384614</v>
      </c>
    </row>
    <row r="15" spans="2:12" x14ac:dyDescent="0.3">
      <c r="B15" s="8">
        <f t="shared" si="6"/>
        <v>8</v>
      </c>
      <c r="C15" s="17">
        <v>34219.86</v>
      </c>
      <c r="D15" s="17">
        <f t="shared" si="0"/>
        <v>34904.2572</v>
      </c>
      <c r="E15" s="17">
        <f t="shared" si="1"/>
        <v>2908.6881000000003</v>
      </c>
      <c r="F15" s="18">
        <f t="shared" si="2"/>
        <v>17.664097773279352</v>
      </c>
      <c r="G15" s="18">
        <f t="shared" si="3"/>
        <v>8.8320488866396758</v>
      </c>
      <c r="H15" s="18">
        <f t="shared" si="4"/>
        <v>3.5328195546558705</v>
      </c>
      <c r="I15" s="19">
        <f t="shared" si="5"/>
        <v>16.780892884615383</v>
      </c>
    </row>
    <row r="16" spans="2:12" x14ac:dyDescent="0.3">
      <c r="B16" s="8">
        <f t="shared" si="6"/>
        <v>9</v>
      </c>
      <c r="C16" s="17">
        <v>34553.730000000003</v>
      </c>
      <c r="D16" s="17">
        <f t="shared" si="0"/>
        <v>35244.804600000003</v>
      </c>
      <c r="E16" s="17">
        <f t="shared" si="1"/>
        <v>2937.0670500000006</v>
      </c>
      <c r="F16" s="18">
        <f t="shared" si="2"/>
        <v>17.836439574898787</v>
      </c>
      <c r="G16" s="18">
        <f t="shared" si="3"/>
        <v>8.9182197874493934</v>
      </c>
      <c r="H16" s="18">
        <f t="shared" si="4"/>
        <v>3.5672879149797572</v>
      </c>
      <c r="I16" s="19">
        <f t="shared" si="5"/>
        <v>16.944617596153847</v>
      </c>
    </row>
    <row r="17" spans="2:9" x14ac:dyDescent="0.3">
      <c r="B17" s="8">
        <f t="shared" si="6"/>
        <v>10</v>
      </c>
      <c r="C17" s="17">
        <v>35266.94</v>
      </c>
      <c r="D17" s="17">
        <f t="shared" si="0"/>
        <v>35972.2788</v>
      </c>
      <c r="E17" s="17">
        <f t="shared" si="1"/>
        <v>2997.6899000000003</v>
      </c>
      <c r="F17" s="18">
        <f t="shared" si="2"/>
        <v>18.204594534412955</v>
      </c>
      <c r="G17" s="18">
        <f t="shared" si="3"/>
        <v>9.1022972672064775</v>
      </c>
      <c r="H17" s="18">
        <f t="shared" si="4"/>
        <v>3.6409189068825909</v>
      </c>
      <c r="I17" s="19">
        <f t="shared" si="5"/>
        <v>17.294364807692308</v>
      </c>
    </row>
    <row r="18" spans="2:9" x14ac:dyDescent="0.3">
      <c r="B18" s="8">
        <f t="shared" si="6"/>
        <v>11</v>
      </c>
      <c r="C18" s="17">
        <v>35555.93</v>
      </c>
      <c r="D18" s="17">
        <f t="shared" si="0"/>
        <v>36267.048600000002</v>
      </c>
      <c r="E18" s="17">
        <f t="shared" si="1"/>
        <v>3022.25405</v>
      </c>
      <c r="F18" s="18">
        <f t="shared" si="2"/>
        <v>18.353769534412958</v>
      </c>
      <c r="G18" s="18">
        <f t="shared" si="3"/>
        <v>9.1768847672064791</v>
      </c>
      <c r="H18" s="18">
        <f t="shared" si="4"/>
        <v>3.6707539068825916</v>
      </c>
      <c r="I18" s="19">
        <f t="shared" si="5"/>
        <v>17.436081057692309</v>
      </c>
    </row>
    <row r="19" spans="2:9" x14ac:dyDescent="0.3">
      <c r="B19" s="8">
        <f t="shared" si="6"/>
        <v>12</v>
      </c>
      <c r="C19" s="17">
        <v>36505.730000000003</v>
      </c>
      <c r="D19" s="17">
        <f t="shared" si="0"/>
        <v>37235.844600000004</v>
      </c>
      <c r="E19" s="17">
        <f t="shared" si="1"/>
        <v>3102.9870500000002</v>
      </c>
      <c r="F19" s="18">
        <f t="shared" si="2"/>
        <v>18.844050910931177</v>
      </c>
      <c r="G19" s="18">
        <f t="shared" si="3"/>
        <v>9.4220254554655885</v>
      </c>
      <c r="H19" s="18">
        <f t="shared" si="4"/>
        <v>3.7688101821862352</v>
      </c>
      <c r="I19" s="19">
        <f t="shared" si="5"/>
        <v>17.901848365384616</v>
      </c>
    </row>
    <row r="20" spans="2:9" x14ac:dyDescent="0.3">
      <c r="B20" s="8">
        <f t="shared" si="6"/>
        <v>13</v>
      </c>
      <c r="C20" s="17">
        <v>36768.17</v>
      </c>
      <c r="D20" s="17">
        <f t="shared" si="0"/>
        <v>37503.5334</v>
      </c>
      <c r="E20" s="17">
        <f t="shared" si="1"/>
        <v>3125.2944499999999</v>
      </c>
      <c r="F20" s="18">
        <f t="shared" si="2"/>
        <v>18.979520951417005</v>
      </c>
      <c r="G20" s="18">
        <f t="shared" si="3"/>
        <v>9.4897604757085023</v>
      </c>
      <c r="H20" s="18">
        <f t="shared" si="4"/>
        <v>3.7959041902834008</v>
      </c>
      <c r="I20" s="19">
        <f t="shared" si="5"/>
        <v>18.030544903846152</v>
      </c>
    </row>
    <row r="21" spans="2:9" x14ac:dyDescent="0.3">
      <c r="B21" s="8">
        <f t="shared" si="6"/>
        <v>14</v>
      </c>
      <c r="C21" s="17">
        <v>37705.29</v>
      </c>
      <c r="D21" s="17">
        <f t="shared" si="0"/>
        <v>38459.395799999998</v>
      </c>
      <c r="E21" s="17">
        <f t="shared" si="1"/>
        <v>3204.94965</v>
      </c>
      <c r="F21" s="18">
        <f t="shared" si="2"/>
        <v>19.463256983805667</v>
      </c>
      <c r="G21" s="18">
        <f t="shared" si="3"/>
        <v>9.7316284919028337</v>
      </c>
      <c r="H21" s="18">
        <f t="shared" si="4"/>
        <v>3.8926513967611336</v>
      </c>
      <c r="I21" s="19">
        <f t="shared" si="5"/>
        <v>18.490094134615383</v>
      </c>
    </row>
    <row r="22" spans="2:9" x14ac:dyDescent="0.3">
      <c r="B22" s="8">
        <f t="shared" si="6"/>
        <v>15</v>
      </c>
      <c r="C22" s="17">
        <v>37936.550000000003</v>
      </c>
      <c r="D22" s="17">
        <f t="shared" si="0"/>
        <v>38695.281000000003</v>
      </c>
      <c r="E22" s="17">
        <f t="shared" si="1"/>
        <v>3224.6067500000004</v>
      </c>
      <c r="F22" s="18">
        <f t="shared" si="2"/>
        <v>19.582632085020244</v>
      </c>
      <c r="G22" s="18">
        <f t="shared" si="3"/>
        <v>9.7913160425101218</v>
      </c>
      <c r="H22" s="18">
        <f t="shared" si="4"/>
        <v>3.9165264170040488</v>
      </c>
      <c r="I22" s="19">
        <f t="shared" si="5"/>
        <v>18.603500480769231</v>
      </c>
    </row>
    <row r="23" spans="2:9" x14ac:dyDescent="0.3">
      <c r="B23" s="8">
        <f t="shared" si="6"/>
        <v>16</v>
      </c>
      <c r="C23" s="17">
        <v>38844.03</v>
      </c>
      <c r="D23" s="17">
        <f t="shared" si="0"/>
        <v>39620.910600000003</v>
      </c>
      <c r="E23" s="17">
        <f t="shared" si="1"/>
        <v>3301.7425499999999</v>
      </c>
      <c r="F23" s="18">
        <f t="shared" si="2"/>
        <v>20.05106811740891</v>
      </c>
      <c r="G23" s="18">
        <f t="shared" si="3"/>
        <v>10.025534058704455</v>
      </c>
      <c r="H23" s="18">
        <f t="shared" si="4"/>
        <v>4.010213623481782</v>
      </c>
      <c r="I23" s="19">
        <f t="shared" si="5"/>
        <v>19.048514711538463</v>
      </c>
    </row>
    <row r="24" spans="2:9" x14ac:dyDescent="0.3">
      <c r="B24" s="8">
        <f t="shared" si="6"/>
        <v>17</v>
      </c>
      <c r="C24" s="17">
        <v>39047.18</v>
      </c>
      <c r="D24" s="17">
        <f t="shared" si="0"/>
        <v>39828.123599999999</v>
      </c>
      <c r="E24" s="17">
        <f t="shared" si="1"/>
        <v>3319.0103000000004</v>
      </c>
      <c r="F24" s="18">
        <f t="shared" si="2"/>
        <v>20.155932995951417</v>
      </c>
      <c r="G24" s="18">
        <f t="shared" si="3"/>
        <v>10.077966497975709</v>
      </c>
      <c r="H24" s="18">
        <f t="shared" si="4"/>
        <v>4.0311865991902831</v>
      </c>
      <c r="I24" s="19">
        <f t="shared" si="5"/>
        <v>19.148136346153844</v>
      </c>
    </row>
    <row r="25" spans="2:9" x14ac:dyDescent="0.3">
      <c r="B25" s="8">
        <f t="shared" si="6"/>
        <v>18</v>
      </c>
      <c r="C25" s="17">
        <v>39928.14</v>
      </c>
      <c r="D25" s="17">
        <f t="shared" si="0"/>
        <v>40726.702799999999</v>
      </c>
      <c r="E25" s="17">
        <f t="shared" si="1"/>
        <v>3393.8919000000001</v>
      </c>
      <c r="F25" s="18">
        <f t="shared" si="2"/>
        <v>20.610679554655871</v>
      </c>
      <c r="G25" s="18">
        <f t="shared" si="3"/>
        <v>10.305339777327935</v>
      </c>
      <c r="H25" s="18">
        <f t="shared" si="4"/>
        <v>4.1221359109311742</v>
      </c>
      <c r="I25" s="19">
        <f t="shared" si="5"/>
        <v>19.580145576923076</v>
      </c>
    </row>
    <row r="26" spans="2:9" x14ac:dyDescent="0.3">
      <c r="B26" s="8">
        <f t="shared" si="6"/>
        <v>19</v>
      </c>
      <c r="C26" s="17">
        <v>40106.21</v>
      </c>
      <c r="D26" s="17">
        <f t="shared" si="0"/>
        <v>40908.334199999998</v>
      </c>
      <c r="E26" s="17">
        <f t="shared" si="1"/>
        <v>3409.0278499999999</v>
      </c>
      <c r="F26" s="18">
        <f t="shared" si="2"/>
        <v>20.702598279352227</v>
      </c>
      <c r="G26" s="18">
        <f t="shared" si="3"/>
        <v>10.351299139676113</v>
      </c>
      <c r="H26" s="18">
        <f t="shared" si="4"/>
        <v>4.1405196558704453</v>
      </c>
      <c r="I26" s="19">
        <f t="shared" si="5"/>
        <v>19.667468365384615</v>
      </c>
    </row>
    <row r="27" spans="2:9" x14ac:dyDescent="0.3">
      <c r="B27" s="8">
        <f t="shared" si="6"/>
        <v>20</v>
      </c>
      <c r="C27" s="17">
        <v>40963.550000000003</v>
      </c>
      <c r="D27" s="17">
        <f t="shared" si="0"/>
        <v>41782.821000000004</v>
      </c>
      <c r="E27" s="17">
        <f t="shared" si="1"/>
        <v>3481.9017500000004</v>
      </c>
      <c r="F27" s="18">
        <f t="shared" si="2"/>
        <v>21.145152327935225</v>
      </c>
      <c r="G27" s="18">
        <f t="shared" si="3"/>
        <v>10.572576163967613</v>
      </c>
      <c r="H27" s="18">
        <f t="shared" si="4"/>
        <v>4.2290304655870452</v>
      </c>
      <c r="I27" s="19">
        <f t="shared" si="5"/>
        <v>20.087894711538464</v>
      </c>
    </row>
    <row r="28" spans="2:9" x14ac:dyDescent="0.3">
      <c r="B28" s="8">
        <f t="shared" si="6"/>
        <v>21</v>
      </c>
      <c r="C28" s="17">
        <v>41119.35</v>
      </c>
      <c r="D28" s="17">
        <f t="shared" si="0"/>
        <v>41941.737000000001</v>
      </c>
      <c r="E28" s="17">
        <f t="shared" si="1"/>
        <v>3495.1447499999999</v>
      </c>
      <c r="F28" s="18">
        <f t="shared" si="2"/>
        <v>21.225575404858301</v>
      </c>
      <c r="G28" s="18">
        <f t="shared" si="3"/>
        <v>10.61278770242915</v>
      </c>
      <c r="H28" s="18">
        <f t="shared" si="4"/>
        <v>4.2451150809716598</v>
      </c>
      <c r="I28" s="19">
        <f t="shared" si="5"/>
        <v>20.164296634615386</v>
      </c>
    </row>
    <row r="29" spans="2:9" x14ac:dyDescent="0.3">
      <c r="B29" s="8">
        <f t="shared" si="6"/>
        <v>22</v>
      </c>
      <c r="C29" s="17">
        <v>41955.79</v>
      </c>
      <c r="D29" s="17">
        <f t="shared" si="0"/>
        <v>42794.9058</v>
      </c>
      <c r="E29" s="17">
        <f t="shared" si="1"/>
        <v>3566.2421500000005</v>
      </c>
      <c r="F29" s="18">
        <f t="shared" si="2"/>
        <v>21.657340991902835</v>
      </c>
      <c r="G29" s="18">
        <f t="shared" si="3"/>
        <v>10.828670495951418</v>
      </c>
      <c r="H29" s="18">
        <f t="shared" si="4"/>
        <v>4.3314681983805672</v>
      </c>
      <c r="I29" s="19">
        <f t="shared" si="5"/>
        <v>20.574473942307691</v>
      </c>
    </row>
    <row r="30" spans="2:9" x14ac:dyDescent="0.3">
      <c r="B30" s="8">
        <f t="shared" si="6"/>
        <v>23</v>
      </c>
      <c r="C30" s="17">
        <v>42901.38</v>
      </c>
      <c r="D30" s="17">
        <f t="shared" si="0"/>
        <v>43759.407599999999</v>
      </c>
      <c r="E30" s="17">
        <f t="shared" si="1"/>
        <v>3646.6172999999999</v>
      </c>
      <c r="F30" s="18">
        <f t="shared" si="2"/>
        <v>22.145449190283401</v>
      </c>
      <c r="G30" s="18">
        <f t="shared" si="3"/>
        <v>11.0727245951417</v>
      </c>
      <c r="H30" s="18">
        <f t="shared" si="4"/>
        <v>4.4290898380566803</v>
      </c>
      <c r="I30" s="19">
        <f t="shared" si="5"/>
        <v>21.03817673076923</v>
      </c>
    </row>
    <row r="31" spans="2:9" x14ac:dyDescent="0.3">
      <c r="B31" s="8">
        <f t="shared" si="6"/>
        <v>24</v>
      </c>
      <c r="C31" s="17">
        <v>44320.06</v>
      </c>
      <c r="D31" s="17">
        <f t="shared" si="0"/>
        <v>45206.461199999998</v>
      </c>
      <c r="E31" s="17">
        <f t="shared" si="1"/>
        <v>3767.2050999999997</v>
      </c>
      <c r="F31" s="18">
        <f t="shared" si="2"/>
        <v>22.877763765182184</v>
      </c>
      <c r="G31" s="18">
        <f t="shared" si="3"/>
        <v>11.438881882591092</v>
      </c>
      <c r="H31" s="18">
        <f t="shared" si="4"/>
        <v>4.5755527530364368</v>
      </c>
      <c r="I31" s="19">
        <f t="shared" si="5"/>
        <v>21.733875576923076</v>
      </c>
    </row>
    <row r="32" spans="2:9" x14ac:dyDescent="0.3">
      <c r="B32" s="8">
        <f t="shared" si="6"/>
        <v>25</v>
      </c>
      <c r="C32" s="17">
        <v>44415.89</v>
      </c>
      <c r="D32" s="17">
        <f t="shared" si="0"/>
        <v>45304.207800000004</v>
      </c>
      <c r="E32" s="17">
        <f t="shared" si="1"/>
        <v>3775.3506500000003</v>
      </c>
      <c r="F32" s="18">
        <f t="shared" si="2"/>
        <v>22.927230668016197</v>
      </c>
      <c r="G32" s="18">
        <f t="shared" si="3"/>
        <v>11.463615334008098</v>
      </c>
      <c r="H32" s="18">
        <f t="shared" si="4"/>
        <v>4.5854461336032397</v>
      </c>
      <c r="I32" s="19">
        <f t="shared" si="5"/>
        <v>21.780869134615386</v>
      </c>
    </row>
    <row r="33" spans="2:9" x14ac:dyDescent="0.3">
      <c r="B33" s="8">
        <f t="shared" si="6"/>
        <v>26</v>
      </c>
      <c r="C33" s="17">
        <v>44490.43</v>
      </c>
      <c r="D33" s="17">
        <f t="shared" si="0"/>
        <v>45380.238600000004</v>
      </c>
      <c r="E33" s="17">
        <f t="shared" si="1"/>
        <v>3781.6865499999999</v>
      </c>
      <c r="F33" s="18">
        <f t="shared" si="2"/>
        <v>22.96570779352227</v>
      </c>
      <c r="G33" s="18">
        <f t="shared" si="3"/>
        <v>11.482853896761135</v>
      </c>
      <c r="H33" s="18">
        <f t="shared" si="4"/>
        <v>4.5931415587044544</v>
      </c>
      <c r="I33" s="19">
        <f t="shared" si="5"/>
        <v>21.817422403846155</v>
      </c>
    </row>
    <row r="34" spans="2:9" x14ac:dyDescent="0.3">
      <c r="B34" s="8">
        <f t="shared" si="6"/>
        <v>27</v>
      </c>
      <c r="C34" s="17">
        <v>44575.01</v>
      </c>
      <c r="D34" s="17">
        <f t="shared" si="0"/>
        <v>45466.510200000004</v>
      </c>
      <c r="E34" s="17">
        <f t="shared" si="1"/>
        <v>3788.8758500000004</v>
      </c>
      <c r="F34" s="18">
        <f t="shared" si="2"/>
        <v>23.009367510121461</v>
      </c>
      <c r="G34" s="18">
        <f t="shared" si="3"/>
        <v>11.50468375506073</v>
      </c>
      <c r="H34" s="18">
        <f t="shared" si="4"/>
        <v>4.6018735020242918</v>
      </c>
      <c r="I34" s="19">
        <f t="shared" si="5"/>
        <v>21.858899134615388</v>
      </c>
    </row>
    <row r="35" spans="2:9" x14ac:dyDescent="0.3">
      <c r="B35" s="8">
        <f t="shared" si="6"/>
        <v>28</v>
      </c>
      <c r="C35" s="17">
        <v>44639.01</v>
      </c>
      <c r="D35" s="17">
        <f t="shared" si="0"/>
        <v>45531.790200000003</v>
      </c>
      <c r="E35" s="17">
        <f t="shared" si="1"/>
        <v>3794.31585</v>
      </c>
      <c r="F35" s="18">
        <f t="shared" si="2"/>
        <v>23.042403947368424</v>
      </c>
      <c r="G35" s="18">
        <f t="shared" si="3"/>
        <v>11.521201973684212</v>
      </c>
      <c r="H35" s="18">
        <f t="shared" si="4"/>
        <v>4.6084807894736848</v>
      </c>
      <c r="I35" s="19">
        <f t="shared" si="5"/>
        <v>21.890283750000002</v>
      </c>
    </row>
    <row r="36" spans="2:9" x14ac:dyDescent="0.3">
      <c r="B36" s="8">
        <f t="shared" si="6"/>
        <v>29</v>
      </c>
      <c r="C36" s="17">
        <v>44698.26</v>
      </c>
      <c r="D36" s="17">
        <f t="shared" si="0"/>
        <v>45592.225200000001</v>
      </c>
      <c r="E36" s="17">
        <f t="shared" si="1"/>
        <v>3799.3521000000001</v>
      </c>
      <c r="F36" s="18">
        <f t="shared" si="2"/>
        <v>23.072988461538461</v>
      </c>
      <c r="G36" s="18">
        <f t="shared" si="3"/>
        <v>11.536494230769231</v>
      </c>
      <c r="H36" s="18">
        <f t="shared" si="4"/>
        <v>4.6145976923076919</v>
      </c>
      <c r="I36" s="19">
        <f t="shared" si="5"/>
        <v>21.919339038461541</v>
      </c>
    </row>
    <row r="37" spans="2:9" x14ac:dyDescent="0.3">
      <c r="B37" s="8">
        <f t="shared" si="6"/>
        <v>30</v>
      </c>
      <c r="C37" s="17">
        <v>44753.2</v>
      </c>
      <c r="D37" s="17">
        <f t="shared" si="0"/>
        <v>45648.263999999996</v>
      </c>
      <c r="E37" s="17">
        <f t="shared" si="1"/>
        <v>3804.0219999999995</v>
      </c>
      <c r="F37" s="18">
        <f t="shared" si="2"/>
        <v>23.101348178137648</v>
      </c>
      <c r="G37" s="18">
        <f t="shared" si="3"/>
        <v>11.550674089068824</v>
      </c>
      <c r="H37" s="18">
        <f t="shared" si="4"/>
        <v>4.6202696356275297</v>
      </c>
      <c r="I37" s="19">
        <f t="shared" si="5"/>
        <v>21.946280769230768</v>
      </c>
    </row>
    <row r="38" spans="2:9" x14ac:dyDescent="0.3">
      <c r="B38" s="8">
        <f t="shared" si="6"/>
        <v>31</v>
      </c>
      <c r="C38" s="17">
        <v>44804.05</v>
      </c>
      <c r="D38" s="17">
        <f t="shared" si="0"/>
        <v>45700.131000000001</v>
      </c>
      <c r="E38" s="17">
        <f t="shared" si="1"/>
        <v>3808.3442500000001</v>
      </c>
      <c r="F38" s="18">
        <f t="shared" si="2"/>
        <v>23.127596659919028</v>
      </c>
      <c r="G38" s="18">
        <f t="shared" si="3"/>
        <v>11.563798329959514</v>
      </c>
      <c r="H38" s="18">
        <f t="shared" si="4"/>
        <v>4.6255193319838055</v>
      </c>
      <c r="I38" s="19">
        <f t="shared" si="5"/>
        <v>21.971216826923076</v>
      </c>
    </row>
    <row r="39" spans="2:9" x14ac:dyDescent="0.3">
      <c r="B39" s="8">
        <f t="shared" si="6"/>
        <v>32</v>
      </c>
      <c r="C39" s="17">
        <v>44851.14</v>
      </c>
      <c r="D39" s="17">
        <f t="shared" si="0"/>
        <v>45748.162799999998</v>
      </c>
      <c r="E39" s="17">
        <f t="shared" si="1"/>
        <v>3812.3469</v>
      </c>
      <c r="F39" s="18">
        <f t="shared" si="2"/>
        <v>23.151904251012144</v>
      </c>
      <c r="G39" s="18">
        <f t="shared" si="3"/>
        <v>11.575952125506072</v>
      </c>
      <c r="H39" s="18">
        <f t="shared" si="4"/>
        <v>4.6303808502024291</v>
      </c>
      <c r="I39" s="19">
        <f t="shared" si="5"/>
        <v>21.994309038461537</v>
      </c>
    </row>
    <row r="40" spans="2:9" x14ac:dyDescent="0.3">
      <c r="B40" s="8">
        <f t="shared" si="6"/>
        <v>33</v>
      </c>
      <c r="C40" s="17">
        <v>44894.73</v>
      </c>
      <c r="D40" s="17">
        <f t="shared" si="0"/>
        <v>45792.624600000003</v>
      </c>
      <c r="E40" s="17">
        <f t="shared" si="1"/>
        <v>3816.0520500000007</v>
      </c>
      <c r="F40" s="18">
        <f t="shared" si="2"/>
        <v>23.174405161943323</v>
      </c>
      <c r="G40" s="18">
        <f t="shared" si="3"/>
        <v>11.587202580971661</v>
      </c>
      <c r="H40" s="18">
        <f t="shared" si="4"/>
        <v>4.6348810323886642</v>
      </c>
      <c r="I40" s="19">
        <f t="shared" si="5"/>
        <v>22.015684903846154</v>
      </c>
    </row>
    <row r="41" spans="2:9" x14ac:dyDescent="0.3">
      <c r="B41" s="8">
        <f t="shared" si="6"/>
        <v>34</v>
      </c>
      <c r="C41" s="17">
        <v>44935.13</v>
      </c>
      <c r="D41" s="17">
        <f t="shared" si="0"/>
        <v>45833.832600000002</v>
      </c>
      <c r="E41" s="17">
        <f t="shared" si="1"/>
        <v>3819.4860499999995</v>
      </c>
      <c r="F41" s="18">
        <f t="shared" si="2"/>
        <v>23.195259412955465</v>
      </c>
      <c r="G41" s="18">
        <f t="shared" si="3"/>
        <v>11.597629706477733</v>
      </c>
      <c r="H41" s="18">
        <f t="shared" si="4"/>
        <v>4.6390518825910929</v>
      </c>
      <c r="I41" s="19">
        <f t="shared" si="5"/>
        <v>22.035496442307693</v>
      </c>
    </row>
    <row r="42" spans="2:9" x14ac:dyDescent="0.3">
      <c r="B42" s="20">
        <f t="shared" si="6"/>
        <v>35</v>
      </c>
      <c r="C42" s="21">
        <v>44972.5</v>
      </c>
      <c r="D42" s="21">
        <f t="shared" si="0"/>
        <v>45871.950000000004</v>
      </c>
      <c r="E42" s="21">
        <f t="shared" si="1"/>
        <v>3822.6625000000004</v>
      </c>
      <c r="F42" s="22">
        <f t="shared" si="2"/>
        <v>23.214549595141701</v>
      </c>
      <c r="G42" s="22">
        <f t="shared" si="3"/>
        <v>11.607274797570851</v>
      </c>
      <c r="H42" s="22">
        <f t="shared" si="4"/>
        <v>4.64290991902834</v>
      </c>
      <c r="I42" s="23">
        <f t="shared" si="5"/>
        <v>22.053822115384616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6640625" style="2" bestFit="1" customWidth="1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35</v>
      </c>
      <c r="C1" s="59" t="s">
        <v>51</v>
      </c>
      <c r="H1" s="60" t="s">
        <v>158</v>
      </c>
      <c r="I1" s="61">
        <f>Inhoud!C6</f>
        <v>1.02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310</v>
      </c>
      <c r="L5" s="63" t="s">
        <v>19</v>
      </c>
    </row>
    <row r="6" spans="2:13" s="16" customFormat="1" x14ac:dyDescent="0.3">
      <c r="B6" s="12"/>
      <c r="C6" s="74" t="s">
        <v>197</v>
      </c>
      <c r="D6" s="75">
        <f>Inhoud!C4</f>
        <v>44593</v>
      </c>
      <c r="E6" s="75">
        <f>Inhoud!C4</f>
        <v>44593</v>
      </c>
      <c r="F6" s="13">
        <v>1</v>
      </c>
      <c r="G6" s="14">
        <v>0.5</v>
      </c>
      <c r="H6" s="15">
        <v>0.2</v>
      </c>
      <c r="I6" s="12"/>
      <c r="K6" s="64">
        <v>315</v>
      </c>
      <c r="L6" s="63" t="s">
        <v>85</v>
      </c>
      <c r="M6" s="2"/>
    </row>
    <row r="7" spans="2:13" x14ac:dyDescent="0.3">
      <c r="B7" s="8">
        <v>0</v>
      </c>
      <c r="C7" s="17">
        <v>30897.759999999998</v>
      </c>
      <c r="D7" s="17">
        <f t="shared" ref="D7:D42" si="0">C7*$I$1</f>
        <v>31515.715199999999</v>
      </c>
      <c r="E7" s="17">
        <f t="shared" ref="E7:E42" si="1">C7/12*$I$1</f>
        <v>2626.3095999999996</v>
      </c>
      <c r="F7" s="18">
        <f t="shared" ref="F7:F42" si="2">D7/1976</f>
        <v>15.949248582995951</v>
      </c>
      <c r="G7" s="18">
        <f>F7/2</f>
        <v>7.9746242914979755</v>
      </c>
      <c r="H7" s="18">
        <f>F7/5</f>
        <v>3.1898497165991904</v>
      </c>
      <c r="I7" s="19">
        <f>D7/2080</f>
        <v>15.151786153846153</v>
      </c>
    </row>
    <row r="8" spans="2:13" x14ac:dyDescent="0.3">
      <c r="B8" s="8">
        <f>B7+1</f>
        <v>1</v>
      </c>
      <c r="C8" s="17">
        <v>31597.08</v>
      </c>
      <c r="D8" s="17">
        <f t="shared" si="0"/>
        <v>32229.021600000004</v>
      </c>
      <c r="E8" s="17">
        <f t="shared" si="1"/>
        <v>2685.7518</v>
      </c>
      <c r="F8" s="18">
        <f t="shared" si="2"/>
        <v>16.310233603238867</v>
      </c>
      <c r="G8" s="18">
        <f t="shared" ref="G8:G42" si="3">F8/2</f>
        <v>8.1551168016194335</v>
      </c>
      <c r="H8" s="18">
        <f t="shared" ref="H8:H42" si="4">F8/5</f>
        <v>3.2620467206477732</v>
      </c>
      <c r="I8" s="19">
        <f t="shared" ref="I8:I42" si="5">D8/2080</f>
        <v>15.494721923076925</v>
      </c>
    </row>
    <row r="9" spans="2:13" x14ac:dyDescent="0.3">
      <c r="B9" s="8">
        <f t="shared" ref="B9:B42" si="6">B8+1</f>
        <v>2</v>
      </c>
      <c r="C9" s="17">
        <v>32554.9</v>
      </c>
      <c r="D9" s="17">
        <f t="shared" si="0"/>
        <v>33205.998</v>
      </c>
      <c r="E9" s="17">
        <f t="shared" si="1"/>
        <v>2767.1664999999998</v>
      </c>
      <c r="F9" s="18">
        <f t="shared" si="2"/>
        <v>16.804654858299596</v>
      </c>
      <c r="G9" s="18">
        <f t="shared" si="3"/>
        <v>8.402327429149798</v>
      </c>
      <c r="H9" s="18">
        <f t="shared" si="4"/>
        <v>3.3609309716599194</v>
      </c>
      <c r="I9" s="19">
        <f t="shared" si="5"/>
        <v>15.964422115384615</v>
      </c>
    </row>
    <row r="10" spans="2:13" x14ac:dyDescent="0.3">
      <c r="B10" s="8">
        <f t="shared" si="6"/>
        <v>3</v>
      </c>
      <c r="C10" s="17">
        <v>33633.79</v>
      </c>
      <c r="D10" s="17">
        <f t="shared" si="0"/>
        <v>34306.465799999998</v>
      </c>
      <c r="E10" s="17">
        <f t="shared" si="1"/>
        <v>2858.8721500000001</v>
      </c>
      <c r="F10" s="18">
        <f t="shared" si="2"/>
        <v>17.361571761133604</v>
      </c>
      <c r="G10" s="18">
        <f t="shared" si="3"/>
        <v>8.6807858805668019</v>
      </c>
      <c r="H10" s="18">
        <f t="shared" si="4"/>
        <v>3.4723143522267206</v>
      </c>
      <c r="I10" s="19">
        <f t="shared" si="5"/>
        <v>16.493493173076921</v>
      </c>
    </row>
    <row r="11" spans="2:13" x14ac:dyDescent="0.3">
      <c r="B11" s="8">
        <f t="shared" si="6"/>
        <v>4</v>
      </c>
      <c r="C11" s="17">
        <v>34587.269999999997</v>
      </c>
      <c r="D11" s="17">
        <f t="shared" si="0"/>
        <v>35279.015399999997</v>
      </c>
      <c r="E11" s="17">
        <f t="shared" si="1"/>
        <v>2939.9179499999996</v>
      </c>
      <c r="F11" s="18">
        <f t="shared" si="2"/>
        <v>17.85375273279352</v>
      </c>
      <c r="G11" s="18">
        <f t="shared" si="3"/>
        <v>8.9268763663967601</v>
      </c>
      <c r="H11" s="18">
        <f t="shared" si="4"/>
        <v>3.5707505465587039</v>
      </c>
      <c r="I11" s="19">
        <f t="shared" si="5"/>
        <v>16.961065096153845</v>
      </c>
    </row>
    <row r="12" spans="2:13" x14ac:dyDescent="0.3">
      <c r="B12" s="8">
        <f t="shared" si="6"/>
        <v>5</v>
      </c>
      <c r="C12" s="17">
        <v>35057.910000000003</v>
      </c>
      <c r="D12" s="17">
        <f t="shared" si="0"/>
        <v>35759.068200000002</v>
      </c>
      <c r="E12" s="17">
        <f t="shared" si="1"/>
        <v>2979.9223500000003</v>
      </c>
      <c r="F12" s="18">
        <f t="shared" si="2"/>
        <v>18.09669443319838</v>
      </c>
      <c r="G12" s="18">
        <f t="shared" si="3"/>
        <v>9.0483472165991898</v>
      </c>
      <c r="H12" s="18">
        <f t="shared" si="4"/>
        <v>3.6193388866396758</v>
      </c>
      <c r="I12" s="19">
        <f t="shared" si="5"/>
        <v>17.191859711538463</v>
      </c>
    </row>
    <row r="13" spans="2:13" x14ac:dyDescent="0.3">
      <c r="B13" s="8">
        <f t="shared" si="6"/>
        <v>6</v>
      </c>
      <c r="C13" s="17">
        <v>36081.919999999998</v>
      </c>
      <c r="D13" s="17">
        <f t="shared" si="0"/>
        <v>36803.558400000002</v>
      </c>
      <c r="E13" s="17">
        <f t="shared" si="1"/>
        <v>3066.9631999999997</v>
      </c>
      <c r="F13" s="18">
        <f t="shared" si="2"/>
        <v>18.625282591093118</v>
      </c>
      <c r="G13" s="18">
        <f t="shared" si="3"/>
        <v>9.312641295546559</v>
      </c>
      <c r="H13" s="18">
        <f t="shared" si="4"/>
        <v>3.7250565182186235</v>
      </c>
      <c r="I13" s="19">
        <f t="shared" si="5"/>
        <v>17.694018461538462</v>
      </c>
    </row>
    <row r="14" spans="2:13" x14ac:dyDescent="0.3">
      <c r="B14" s="8">
        <f t="shared" si="6"/>
        <v>7</v>
      </c>
      <c r="C14" s="17">
        <v>36510.99</v>
      </c>
      <c r="D14" s="17">
        <f t="shared" si="0"/>
        <v>37241.209799999997</v>
      </c>
      <c r="E14" s="17">
        <f t="shared" si="1"/>
        <v>3103.43415</v>
      </c>
      <c r="F14" s="18">
        <f t="shared" si="2"/>
        <v>18.846766093117406</v>
      </c>
      <c r="G14" s="18">
        <f t="shared" si="3"/>
        <v>9.423383046558703</v>
      </c>
      <c r="H14" s="18">
        <f t="shared" si="4"/>
        <v>3.7693532186234813</v>
      </c>
      <c r="I14" s="19">
        <f t="shared" si="5"/>
        <v>17.904427788461536</v>
      </c>
    </row>
    <row r="15" spans="2:13" x14ac:dyDescent="0.3">
      <c r="B15" s="8">
        <f t="shared" si="6"/>
        <v>8</v>
      </c>
      <c r="C15" s="17">
        <v>37705.01</v>
      </c>
      <c r="D15" s="17">
        <f t="shared" si="0"/>
        <v>38459.110200000003</v>
      </c>
      <c r="E15" s="17">
        <f t="shared" si="1"/>
        <v>3204.9258500000005</v>
      </c>
      <c r="F15" s="18">
        <f t="shared" si="2"/>
        <v>19.463112449392714</v>
      </c>
      <c r="G15" s="18">
        <f t="shared" si="3"/>
        <v>9.7315562246963569</v>
      </c>
      <c r="H15" s="18">
        <f t="shared" si="4"/>
        <v>3.8926224898785429</v>
      </c>
      <c r="I15" s="19">
        <f t="shared" si="5"/>
        <v>18.489956826923077</v>
      </c>
    </row>
    <row r="16" spans="2:13" x14ac:dyDescent="0.3">
      <c r="B16" s="8">
        <f t="shared" si="6"/>
        <v>9</v>
      </c>
      <c r="C16" s="17">
        <v>38090.53</v>
      </c>
      <c r="D16" s="17">
        <f t="shared" si="0"/>
        <v>38852.340599999996</v>
      </c>
      <c r="E16" s="17">
        <f t="shared" si="1"/>
        <v>3237.6950499999998</v>
      </c>
      <c r="F16" s="18">
        <f t="shared" si="2"/>
        <v>19.662115688259107</v>
      </c>
      <c r="G16" s="18">
        <f t="shared" si="3"/>
        <v>9.8310578441295533</v>
      </c>
      <c r="H16" s="18">
        <f t="shared" si="4"/>
        <v>3.9324231376518215</v>
      </c>
      <c r="I16" s="19">
        <f t="shared" si="5"/>
        <v>18.679009903846151</v>
      </c>
    </row>
    <row r="17" spans="2:9" x14ac:dyDescent="0.3">
      <c r="B17" s="8">
        <f t="shared" si="6"/>
        <v>10</v>
      </c>
      <c r="C17" s="17">
        <v>39240.67</v>
      </c>
      <c r="D17" s="17">
        <f t="shared" si="0"/>
        <v>40025.483399999997</v>
      </c>
      <c r="E17" s="17">
        <f t="shared" si="1"/>
        <v>3335.4569500000002</v>
      </c>
      <c r="F17" s="18">
        <f t="shared" si="2"/>
        <v>20.255811437246962</v>
      </c>
      <c r="G17" s="18">
        <f t="shared" si="3"/>
        <v>10.127905718623481</v>
      </c>
      <c r="H17" s="18">
        <f t="shared" si="4"/>
        <v>4.051162287449392</v>
      </c>
      <c r="I17" s="19">
        <f t="shared" si="5"/>
        <v>19.243020865384615</v>
      </c>
    </row>
    <row r="18" spans="2:9" x14ac:dyDescent="0.3">
      <c r="B18" s="8">
        <f t="shared" si="6"/>
        <v>11</v>
      </c>
      <c r="C18" s="17">
        <v>39584.980000000003</v>
      </c>
      <c r="D18" s="17">
        <f t="shared" si="0"/>
        <v>40376.679600000003</v>
      </c>
      <c r="E18" s="17">
        <f t="shared" si="1"/>
        <v>3364.7233000000001</v>
      </c>
      <c r="F18" s="18">
        <f t="shared" si="2"/>
        <v>20.43354230769231</v>
      </c>
      <c r="G18" s="18">
        <f t="shared" si="3"/>
        <v>10.216771153846155</v>
      </c>
      <c r="H18" s="18">
        <f t="shared" si="4"/>
        <v>4.0867084615384623</v>
      </c>
      <c r="I18" s="19">
        <f t="shared" si="5"/>
        <v>19.411865192307694</v>
      </c>
    </row>
    <row r="19" spans="2:9" x14ac:dyDescent="0.3">
      <c r="B19" s="8">
        <f t="shared" si="6"/>
        <v>12</v>
      </c>
      <c r="C19" s="17">
        <v>40694.14</v>
      </c>
      <c r="D19" s="17">
        <f t="shared" si="0"/>
        <v>41508.022799999999</v>
      </c>
      <c r="E19" s="17">
        <f t="shared" si="1"/>
        <v>3459.0019000000002</v>
      </c>
      <c r="F19" s="18">
        <f t="shared" si="2"/>
        <v>21.006084412955467</v>
      </c>
      <c r="G19" s="18">
        <f t="shared" si="3"/>
        <v>10.503042206477733</v>
      </c>
      <c r="H19" s="18">
        <f t="shared" si="4"/>
        <v>4.2012168825910932</v>
      </c>
      <c r="I19" s="19">
        <f t="shared" si="5"/>
        <v>19.955780192307692</v>
      </c>
    </row>
    <row r="20" spans="2:9" x14ac:dyDescent="0.3">
      <c r="B20" s="8">
        <f t="shared" si="6"/>
        <v>13</v>
      </c>
      <c r="C20" s="17">
        <v>40999.15</v>
      </c>
      <c r="D20" s="17">
        <f t="shared" si="0"/>
        <v>41819.133000000002</v>
      </c>
      <c r="E20" s="17">
        <f t="shared" si="1"/>
        <v>3484.9277499999998</v>
      </c>
      <c r="F20" s="18">
        <f t="shared" si="2"/>
        <v>21.163528846153849</v>
      </c>
      <c r="G20" s="18">
        <f t="shared" si="3"/>
        <v>10.581764423076924</v>
      </c>
      <c r="H20" s="18">
        <f t="shared" si="4"/>
        <v>4.2327057692307699</v>
      </c>
      <c r="I20" s="19">
        <f t="shared" si="5"/>
        <v>20.105352403846155</v>
      </c>
    </row>
    <row r="21" spans="2:9" x14ac:dyDescent="0.3">
      <c r="B21" s="8">
        <f t="shared" si="6"/>
        <v>14</v>
      </c>
      <c r="C21" s="17">
        <v>42070.73</v>
      </c>
      <c r="D21" s="17">
        <f t="shared" si="0"/>
        <v>42912.144600000007</v>
      </c>
      <c r="E21" s="17">
        <f t="shared" si="1"/>
        <v>3576.0120500000003</v>
      </c>
      <c r="F21" s="18">
        <f t="shared" si="2"/>
        <v>21.716672368421055</v>
      </c>
      <c r="G21" s="18">
        <f t="shared" si="3"/>
        <v>10.858336184210527</v>
      </c>
      <c r="H21" s="18">
        <f t="shared" si="4"/>
        <v>4.3433344736842106</v>
      </c>
      <c r="I21" s="19">
        <f t="shared" si="5"/>
        <v>20.630838750000002</v>
      </c>
    </row>
    <row r="22" spans="2:9" x14ac:dyDescent="0.3">
      <c r="B22" s="8">
        <f t="shared" si="6"/>
        <v>15</v>
      </c>
      <c r="C22" s="17">
        <v>42339.99</v>
      </c>
      <c r="D22" s="17">
        <f t="shared" si="0"/>
        <v>43186.789799999999</v>
      </c>
      <c r="E22" s="17">
        <f t="shared" si="1"/>
        <v>3598.8991500000002</v>
      </c>
      <c r="F22" s="18">
        <f t="shared" si="2"/>
        <v>21.855662854251012</v>
      </c>
      <c r="G22" s="18">
        <f t="shared" si="3"/>
        <v>10.927831427125506</v>
      </c>
      <c r="H22" s="18">
        <f t="shared" si="4"/>
        <v>4.371132570850202</v>
      </c>
      <c r="I22" s="19">
        <f t="shared" si="5"/>
        <v>20.76287971153846</v>
      </c>
    </row>
    <row r="23" spans="2:9" x14ac:dyDescent="0.3">
      <c r="B23" s="8">
        <f t="shared" si="6"/>
        <v>16</v>
      </c>
      <c r="C23" s="17">
        <v>43404.57</v>
      </c>
      <c r="D23" s="17">
        <f t="shared" si="0"/>
        <v>44272.661399999997</v>
      </c>
      <c r="E23" s="17">
        <f t="shared" si="1"/>
        <v>3689.3884500000004</v>
      </c>
      <c r="F23" s="18">
        <f t="shared" si="2"/>
        <v>22.405193016194332</v>
      </c>
      <c r="G23" s="18">
        <f t="shared" si="3"/>
        <v>11.202596508097166</v>
      </c>
      <c r="H23" s="18">
        <f t="shared" si="4"/>
        <v>4.4810386032388667</v>
      </c>
      <c r="I23" s="19">
        <f t="shared" si="5"/>
        <v>21.284933365384614</v>
      </c>
    </row>
    <row r="24" spans="2:9" x14ac:dyDescent="0.3">
      <c r="B24" s="8">
        <f t="shared" si="6"/>
        <v>17</v>
      </c>
      <c r="C24" s="17">
        <v>43666.97</v>
      </c>
      <c r="D24" s="17">
        <f t="shared" si="0"/>
        <v>44540.309400000006</v>
      </c>
      <c r="E24" s="17">
        <f t="shared" si="1"/>
        <v>3711.6924500000005</v>
      </c>
      <c r="F24" s="18">
        <f t="shared" si="2"/>
        <v>22.540642408906887</v>
      </c>
      <c r="G24" s="18">
        <f t="shared" si="3"/>
        <v>11.270321204453444</v>
      </c>
      <c r="H24" s="18">
        <f t="shared" si="4"/>
        <v>4.5081284817813776</v>
      </c>
      <c r="I24" s="19">
        <f t="shared" si="5"/>
        <v>21.413610288461541</v>
      </c>
    </row>
    <row r="25" spans="2:9" x14ac:dyDescent="0.3">
      <c r="B25" s="8">
        <f t="shared" si="6"/>
        <v>18</v>
      </c>
      <c r="C25" s="17">
        <v>44697.98</v>
      </c>
      <c r="D25" s="17">
        <f t="shared" si="0"/>
        <v>45591.939600000005</v>
      </c>
      <c r="E25" s="17">
        <f t="shared" si="1"/>
        <v>3799.3283000000001</v>
      </c>
      <c r="F25" s="18">
        <f t="shared" si="2"/>
        <v>23.072843927125508</v>
      </c>
      <c r="G25" s="18">
        <f t="shared" si="3"/>
        <v>11.536421963562754</v>
      </c>
      <c r="H25" s="18">
        <f t="shared" si="4"/>
        <v>4.6145687854251012</v>
      </c>
      <c r="I25" s="19">
        <f t="shared" si="5"/>
        <v>21.919201730769235</v>
      </c>
    </row>
    <row r="26" spans="2:9" x14ac:dyDescent="0.3">
      <c r="B26" s="8">
        <f t="shared" si="6"/>
        <v>19</v>
      </c>
      <c r="C26" s="17">
        <v>44928.61</v>
      </c>
      <c r="D26" s="17">
        <f t="shared" si="0"/>
        <v>45827.182200000003</v>
      </c>
      <c r="E26" s="17">
        <f t="shared" si="1"/>
        <v>3818.9318499999999</v>
      </c>
      <c r="F26" s="18">
        <f t="shared" si="2"/>
        <v>23.191893825910931</v>
      </c>
      <c r="G26" s="18">
        <f t="shared" si="3"/>
        <v>11.595946912955466</v>
      </c>
      <c r="H26" s="18">
        <f t="shared" si="4"/>
        <v>4.6383787651821864</v>
      </c>
      <c r="I26" s="19">
        <f t="shared" si="5"/>
        <v>22.032299134615386</v>
      </c>
    </row>
    <row r="27" spans="2:9" x14ac:dyDescent="0.3">
      <c r="B27" s="8">
        <f t="shared" si="6"/>
        <v>20</v>
      </c>
      <c r="C27" s="17">
        <v>45929.51</v>
      </c>
      <c r="D27" s="17">
        <f t="shared" si="0"/>
        <v>46848.100200000001</v>
      </c>
      <c r="E27" s="17">
        <f t="shared" si="1"/>
        <v>3904.0083500000005</v>
      </c>
      <c r="F27" s="18">
        <f t="shared" si="2"/>
        <v>23.708552732793521</v>
      </c>
      <c r="G27" s="18">
        <f t="shared" si="3"/>
        <v>11.854276366396761</v>
      </c>
      <c r="H27" s="18">
        <f t="shared" si="4"/>
        <v>4.7417105465587044</v>
      </c>
      <c r="I27" s="19">
        <f t="shared" si="5"/>
        <v>22.523125096153848</v>
      </c>
    </row>
    <row r="28" spans="2:9" x14ac:dyDescent="0.3">
      <c r="B28" s="8">
        <f t="shared" si="6"/>
        <v>21</v>
      </c>
      <c r="C28" s="17">
        <v>46131.7</v>
      </c>
      <c r="D28" s="17">
        <f t="shared" si="0"/>
        <v>47054.333999999995</v>
      </c>
      <c r="E28" s="17">
        <f t="shared" si="1"/>
        <v>3921.1944999999996</v>
      </c>
      <c r="F28" s="18">
        <f t="shared" si="2"/>
        <v>23.812922064777325</v>
      </c>
      <c r="G28" s="18">
        <f t="shared" si="3"/>
        <v>11.906461032388663</v>
      </c>
      <c r="H28" s="18">
        <f t="shared" si="4"/>
        <v>4.7625844129554649</v>
      </c>
      <c r="I28" s="19">
        <f t="shared" si="5"/>
        <v>22.62227596153846</v>
      </c>
    </row>
    <row r="29" spans="2:9" x14ac:dyDescent="0.3">
      <c r="B29" s="8">
        <f t="shared" si="6"/>
        <v>22</v>
      </c>
      <c r="C29" s="17">
        <v>47120.11</v>
      </c>
      <c r="D29" s="17">
        <f t="shared" si="0"/>
        <v>48062.512200000005</v>
      </c>
      <c r="E29" s="17">
        <f t="shared" si="1"/>
        <v>4005.2093500000001</v>
      </c>
      <c r="F29" s="18">
        <f t="shared" si="2"/>
        <v>24.323133704453443</v>
      </c>
      <c r="G29" s="18">
        <f t="shared" si="3"/>
        <v>12.161566852226722</v>
      </c>
      <c r="H29" s="18">
        <f t="shared" si="4"/>
        <v>4.8646267408906887</v>
      </c>
      <c r="I29" s="19">
        <f t="shared" si="5"/>
        <v>23.106977019230772</v>
      </c>
    </row>
    <row r="30" spans="2:9" x14ac:dyDescent="0.3">
      <c r="B30" s="8">
        <f t="shared" si="6"/>
        <v>23</v>
      </c>
      <c r="C30" s="17">
        <v>48749.8</v>
      </c>
      <c r="D30" s="17">
        <f t="shared" si="0"/>
        <v>49724.796000000002</v>
      </c>
      <c r="E30" s="17">
        <f t="shared" si="1"/>
        <v>4143.7330000000002</v>
      </c>
      <c r="F30" s="18">
        <f t="shared" si="2"/>
        <v>25.164370445344129</v>
      </c>
      <c r="G30" s="18">
        <f t="shared" si="3"/>
        <v>12.582185222672065</v>
      </c>
      <c r="H30" s="18">
        <f t="shared" si="4"/>
        <v>5.0328740890688257</v>
      </c>
      <c r="I30" s="19">
        <f t="shared" si="5"/>
        <v>23.906151923076923</v>
      </c>
    </row>
    <row r="31" spans="2:9" x14ac:dyDescent="0.3">
      <c r="B31" s="8">
        <f t="shared" si="6"/>
        <v>24</v>
      </c>
      <c r="C31" s="17">
        <v>50361.94</v>
      </c>
      <c r="D31" s="17">
        <f t="shared" si="0"/>
        <v>51369.178800000002</v>
      </c>
      <c r="E31" s="17">
        <f t="shared" si="1"/>
        <v>4280.764900000001</v>
      </c>
      <c r="F31" s="18">
        <f t="shared" si="2"/>
        <v>25.996547975708502</v>
      </c>
      <c r="G31" s="18">
        <f t="shared" si="3"/>
        <v>12.998273987854251</v>
      </c>
      <c r="H31" s="18">
        <f t="shared" si="4"/>
        <v>5.1993095951417008</v>
      </c>
      <c r="I31" s="19">
        <f t="shared" si="5"/>
        <v>24.696720576923077</v>
      </c>
    </row>
    <row r="32" spans="2:9" x14ac:dyDescent="0.3">
      <c r="B32" s="8">
        <f t="shared" si="6"/>
        <v>25</v>
      </c>
      <c r="C32" s="17">
        <v>50470.86</v>
      </c>
      <c r="D32" s="17">
        <f t="shared" si="0"/>
        <v>51480.277200000004</v>
      </c>
      <c r="E32" s="17">
        <f t="shared" si="1"/>
        <v>4290.0230999999994</v>
      </c>
      <c r="F32" s="18">
        <f t="shared" si="2"/>
        <v>26.05277186234818</v>
      </c>
      <c r="G32" s="18">
        <f t="shared" si="3"/>
        <v>13.02638593117409</v>
      </c>
      <c r="H32" s="18">
        <f t="shared" si="4"/>
        <v>5.2105543724696357</v>
      </c>
      <c r="I32" s="19">
        <f t="shared" si="5"/>
        <v>24.750133269230773</v>
      </c>
    </row>
    <row r="33" spans="2:9" x14ac:dyDescent="0.3">
      <c r="B33" s="8">
        <f t="shared" si="6"/>
        <v>26</v>
      </c>
      <c r="C33" s="17">
        <v>50555.55</v>
      </c>
      <c r="D33" s="17">
        <f t="shared" si="0"/>
        <v>51566.661000000007</v>
      </c>
      <c r="E33" s="17">
        <f t="shared" si="1"/>
        <v>4297.2217500000006</v>
      </c>
      <c r="F33" s="18">
        <f t="shared" si="2"/>
        <v>26.096488360323889</v>
      </c>
      <c r="G33" s="18">
        <f t="shared" si="3"/>
        <v>13.048244180161944</v>
      </c>
      <c r="H33" s="18">
        <f t="shared" si="4"/>
        <v>5.2192976720647781</v>
      </c>
      <c r="I33" s="19">
        <f t="shared" si="5"/>
        <v>24.791663942307697</v>
      </c>
    </row>
    <row r="34" spans="2:9" x14ac:dyDescent="0.3">
      <c r="B34" s="8">
        <f t="shared" si="6"/>
        <v>27</v>
      </c>
      <c r="C34" s="17">
        <v>50651.6</v>
      </c>
      <c r="D34" s="17">
        <f t="shared" si="0"/>
        <v>51664.631999999998</v>
      </c>
      <c r="E34" s="17">
        <f t="shared" si="1"/>
        <v>4305.3859999999995</v>
      </c>
      <c r="F34" s="18">
        <f t="shared" si="2"/>
        <v>26.14606882591093</v>
      </c>
      <c r="G34" s="18">
        <f t="shared" si="3"/>
        <v>13.073034412955465</v>
      </c>
      <c r="H34" s="18">
        <f t="shared" si="4"/>
        <v>5.2292137651821857</v>
      </c>
      <c r="I34" s="19">
        <f t="shared" si="5"/>
        <v>24.838765384615385</v>
      </c>
    </row>
    <row r="35" spans="2:9" x14ac:dyDescent="0.3">
      <c r="B35" s="8">
        <f t="shared" si="6"/>
        <v>28</v>
      </c>
      <c r="C35" s="17">
        <v>50724.33</v>
      </c>
      <c r="D35" s="17">
        <f t="shared" si="0"/>
        <v>51738.816600000006</v>
      </c>
      <c r="E35" s="17">
        <f t="shared" si="1"/>
        <v>4311.5680499999999</v>
      </c>
      <c r="F35" s="18">
        <f t="shared" si="2"/>
        <v>26.183611639676116</v>
      </c>
      <c r="G35" s="18">
        <f t="shared" si="3"/>
        <v>13.091805819838058</v>
      </c>
      <c r="H35" s="18">
        <f t="shared" si="4"/>
        <v>5.2367223279352233</v>
      </c>
      <c r="I35" s="19">
        <f t="shared" si="5"/>
        <v>24.874431057692309</v>
      </c>
    </row>
    <row r="36" spans="2:9" x14ac:dyDescent="0.3">
      <c r="B36" s="8">
        <f t="shared" si="6"/>
        <v>29</v>
      </c>
      <c r="C36" s="17">
        <v>50791.66</v>
      </c>
      <c r="D36" s="17">
        <f t="shared" si="0"/>
        <v>51807.493200000004</v>
      </c>
      <c r="E36" s="17">
        <f t="shared" si="1"/>
        <v>4317.2911000000004</v>
      </c>
      <c r="F36" s="18">
        <f t="shared" si="2"/>
        <v>26.218367004048584</v>
      </c>
      <c r="G36" s="18">
        <f t="shared" si="3"/>
        <v>13.109183502024292</v>
      </c>
      <c r="H36" s="18">
        <f t="shared" si="4"/>
        <v>5.2436734008097172</v>
      </c>
      <c r="I36" s="19">
        <f t="shared" si="5"/>
        <v>24.907448653846156</v>
      </c>
    </row>
    <row r="37" spans="2:9" x14ac:dyDescent="0.3">
      <c r="B37" s="8">
        <f t="shared" si="6"/>
        <v>30</v>
      </c>
      <c r="C37" s="17">
        <v>50854.09</v>
      </c>
      <c r="D37" s="17">
        <f t="shared" si="0"/>
        <v>51871.171799999996</v>
      </c>
      <c r="E37" s="17">
        <f t="shared" si="1"/>
        <v>4322.5976499999997</v>
      </c>
      <c r="F37" s="18">
        <f t="shared" si="2"/>
        <v>26.25059301619433</v>
      </c>
      <c r="G37" s="18">
        <f t="shared" si="3"/>
        <v>13.125296508097165</v>
      </c>
      <c r="H37" s="18">
        <f t="shared" si="4"/>
        <v>5.2501186032388656</v>
      </c>
      <c r="I37" s="19">
        <f t="shared" si="5"/>
        <v>24.938063365384615</v>
      </c>
    </row>
    <row r="38" spans="2:9" x14ac:dyDescent="0.3">
      <c r="B38" s="8">
        <f t="shared" si="6"/>
        <v>31</v>
      </c>
      <c r="C38" s="17">
        <v>50911.87</v>
      </c>
      <c r="D38" s="17">
        <f t="shared" si="0"/>
        <v>51930.107400000001</v>
      </c>
      <c r="E38" s="17">
        <f t="shared" si="1"/>
        <v>4327.5089500000004</v>
      </c>
      <c r="F38" s="18">
        <f t="shared" si="2"/>
        <v>26.280418724696357</v>
      </c>
      <c r="G38" s="18">
        <f t="shared" si="3"/>
        <v>13.140209362348179</v>
      </c>
      <c r="H38" s="18">
        <f t="shared" si="4"/>
        <v>5.2560837449392714</v>
      </c>
      <c r="I38" s="19">
        <f t="shared" si="5"/>
        <v>24.966397788461538</v>
      </c>
    </row>
    <row r="39" spans="2:9" x14ac:dyDescent="0.3">
      <c r="B39" s="8">
        <f t="shared" si="6"/>
        <v>32</v>
      </c>
      <c r="C39" s="17">
        <v>50965.38</v>
      </c>
      <c r="D39" s="17">
        <f t="shared" si="0"/>
        <v>51984.687599999997</v>
      </c>
      <c r="E39" s="17">
        <f t="shared" si="1"/>
        <v>4332.0572999999995</v>
      </c>
      <c r="F39" s="18">
        <f t="shared" si="2"/>
        <v>26.308040283400807</v>
      </c>
      <c r="G39" s="18">
        <f t="shared" si="3"/>
        <v>13.154020141700403</v>
      </c>
      <c r="H39" s="18">
        <f t="shared" si="4"/>
        <v>5.2616080566801617</v>
      </c>
      <c r="I39" s="19">
        <f t="shared" si="5"/>
        <v>24.992638269230767</v>
      </c>
    </row>
    <row r="40" spans="2:9" x14ac:dyDescent="0.3">
      <c r="B40" s="8">
        <f t="shared" si="6"/>
        <v>33</v>
      </c>
      <c r="C40" s="17">
        <v>51014.92</v>
      </c>
      <c r="D40" s="17">
        <f t="shared" si="0"/>
        <v>52035.218399999998</v>
      </c>
      <c r="E40" s="17">
        <f t="shared" si="1"/>
        <v>4336.2681999999995</v>
      </c>
      <c r="F40" s="18">
        <f t="shared" si="2"/>
        <v>26.333612550607285</v>
      </c>
      <c r="G40" s="18">
        <f t="shared" si="3"/>
        <v>13.166806275303642</v>
      </c>
      <c r="H40" s="18">
        <f t="shared" si="4"/>
        <v>5.2667225101214568</v>
      </c>
      <c r="I40" s="19">
        <f t="shared" si="5"/>
        <v>25.016931923076921</v>
      </c>
    </row>
    <row r="41" spans="2:9" x14ac:dyDescent="0.3">
      <c r="B41" s="8">
        <f t="shared" si="6"/>
        <v>34</v>
      </c>
      <c r="C41" s="17">
        <v>51060.82</v>
      </c>
      <c r="D41" s="17">
        <f t="shared" si="0"/>
        <v>52082.036399999997</v>
      </c>
      <c r="E41" s="17">
        <f t="shared" si="1"/>
        <v>4340.1697000000004</v>
      </c>
      <c r="F41" s="18">
        <f t="shared" si="2"/>
        <v>26.357305870445344</v>
      </c>
      <c r="G41" s="18">
        <f t="shared" si="3"/>
        <v>13.178652935222672</v>
      </c>
      <c r="H41" s="18">
        <f t="shared" si="4"/>
        <v>5.2714611740890689</v>
      </c>
      <c r="I41" s="19">
        <f t="shared" si="5"/>
        <v>25.039440576923077</v>
      </c>
    </row>
    <row r="42" spans="2:9" x14ac:dyDescent="0.3">
      <c r="B42" s="20">
        <f t="shared" si="6"/>
        <v>35</v>
      </c>
      <c r="C42" s="21">
        <v>51103.28</v>
      </c>
      <c r="D42" s="21">
        <f t="shared" si="0"/>
        <v>52125.345600000001</v>
      </c>
      <c r="E42" s="21">
        <f t="shared" si="1"/>
        <v>4343.7788</v>
      </c>
      <c r="F42" s="22">
        <f t="shared" si="2"/>
        <v>26.379223481781377</v>
      </c>
      <c r="G42" s="22">
        <f t="shared" si="3"/>
        <v>13.189611740890689</v>
      </c>
      <c r="H42" s="22">
        <f t="shared" si="4"/>
        <v>5.2758446963562751</v>
      </c>
      <c r="I42" s="23">
        <f t="shared" si="5"/>
        <v>25.060262307692309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22</vt:i4>
      </vt:variant>
    </vt:vector>
  </HeadingPairs>
  <TitlesOfParts>
    <vt:vector size="47" baseType="lpstr">
      <vt:lpstr>Inhoud</vt:lpstr>
      <vt:lpstr>L4</vt:lpstr>
      <vt:lpstr>L3</vt:lpstr>
      <vt:lpstr>L2</vt:lpstr>
      <vt:lpstr>A2</vt:lpstr>
      <vt:lpstr>A1</vt:lpstr>
      <vt:lpstr>B2B</vt:lpstr>
      <vt:lpstr>B2A</vt:lpstr>
      <vt:lpstr>B1C</vt:lpstr>
      <vt:lpstr>B1B</vt:lpstr>
      <vt:lpstr>B1A</vt:lpstr>
      <vt:lpstr>B1A BIS</vt:lpstr>
      <vt:lpstr>MV2</vt:lpstr>
      <vt:lpstr>MV1</vt:lpstr>
      <vt:lpstr>L1</vt:lpstr>
      <vt:lpstr>K5</vt:lpstr>
      <vt:lpstr>K3</vt:lpstr>
      <vt:lpstr>K2</vt:lpstr>
      <vt:lpstr>K1</vt:lpstr>
      <vt:lpstr>G1</vt:lpstr>
      <vt:lpstr>GS</vt:lpstr>
      <vt:lpstr>GEW</vt:lpstr>
      <vt:lpstr>SUP</vt:lpstr>
      <vt:lpstr>Overzicht maandlonen</vt:lpstr>
      <vt:lpstr>Overzicht functiecodes</vt:lpstr>
      <vt:lpstr>'A1'!Afdrukbereik</vt:lpstr>
      <vt:lpstr>'A2'!Afdrukbereik</vt:lpstr>
      <vt:lpstr>B1A!Afdrukbereik</vt:lpstr>
      <vt:lpstr>'B1A BIS'!Afdrukbereik</vt:lpstr>
      <vt:lpstr>B1B!Afdrukbereik</vt:lpstr>
      <vt:lpstr>B1C!Afdrukbereik</vt:lpstr>
      <vt:lpstr>B2A!Afdrukbereik</vt:lpstr>
      <vt:lpstr>B2B!Afdrukbereik</vt:lpstr>
      <vt:lpstr>'G1'!Afdrukbereik</vt:lpstr>
      <vt:lpstr>GEW!Afdrukbereik</vt:lpstr>
      <vt:lpstr>GS!Afdrukbereik</vt:lpstr>
      <vt:lpstr>'K1'!Afdrukbereik</vt:lpstr>
      <vt:lpstr>'K2'!Afdrukbereik</vt:lpstr>
      <vt:lpstr>'K3'!Afdrukbereik</vt:lpstr>
      <vt:lpstr>'K5'!Afdrukbereik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  <vt:lpstr>'Overzicht functiecodes'!Afdrukbereik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Myriam Verbeken</cp:lastModifiedBy>
  <cp:lastPrinted>2022-11-08T15:00:45Z</cp:lastPrinted>
  <dcterms:created xsi:type="dcterms:W3CDTF">2021-06-01T12:57:59Z</dcterms:created>
  <dcterms:modified xsi:type="dcterms:W3CDTF">2022-12-08T08:16:45Z</dcterms:modified>
</cp:coreProperties>
</file>