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604" yWindow="-12" windowWidth="11448" windowHeight="9660" tabRatio="783"/>
  </bookViews>
  <sheets>
    <sheet name="Inhoud" sheetId="2" r:id="rId1"/>
    <sheet name="L4" sheetId="1" r:id="rId2"/>
    <sheet name="L3" sheetId="3" r:id="rId3"/>
    <sheet name="L2" sheetId="4" r:id="rId4"/>
    <sheet name="A2" sheetId="5" r:id="rId5"/>
    <sheet name="A1" sheetId="6" r:id="rId6"/>
    <sheet name="B2B" sheetId="7" r:id="rId7"/>
    <sheet name="B2A" sheetId="8" r:id="rId8"/>
    <sheet name="B1C" sheetId="9" r:id="rId9"/>
    <sheet name="B1B" sheetId="10" r:id="rId10"/>
    <sheet name="B1A" sheetId="11" r:id="rId11"/>
    <sheet name="B1A BIS" sheetId="12" r:id="rId12"/>
    <sheet name="MV2" sheetId="13" r:id="rId13"/>
    <sheet name="MV1" sheetId="14" r:id="rId14"/>
    <sheet name="L1" sheetId="15" r:id="rId15"/>
    <sheet name="K5" sheetId="16" r:id="rId16"/>
    <sheet name="K3" sheetId="17" r:id="rId17"/>
    <sheet name="K2" sheetId="18" r:id="rId18"/>
    <sheet name="K1" sheetId="19" r:id="rId19"/>
    <sheet name="G1" sheetId="20" r:id="rId20"/>
    <sheet name="GS" sheetId="21" r:id="rId21"/>
    <sheet name="GEW" sheetId="22" r:id="rId22"/>
    <sheet name="SUP" sheetId="23" r:id="rId23"/>
    <sheet name="Overzicht maandlonen" sheetId="24" r:id="rId24"/>
    <sheet name="Overzicht functiecodes" sheetId="25" r:id="rId25"/>
  </sheets>
  <definedNames>
    <definedName name="_xlnm._FilterDatabase" localSheetId="24" hidden="1">'Overzicht functiecodes'!$B$4:$E$68</definedName>
    <definedName name="_xlnm.Print_Area" localSheetId="5">'A1'!$B$1:$I$42</definedName>
    <definedName name="_xlnm.Print_Area" localSheetId="4">'A2'!$B$1:$I$42</definedName>
    <definedName name="_xlnm.Print_Area" localSheetId="10">B1A!$B$1:$I$42</definedName>
    <definedName name="_xlnm.Print_Area" localSheetId="11">'B1A BIS'!$B$1:$I$42</definedName>
    <definedName name="_xlnm.Print_Area" localSheetId="9">B1B!$B$1:$I$42</definedName>
    <definedName name="_xlnm.Print_Area" localSheetId="8">B1C!$B$1:$I$42</definedName>
    <definedName name="_xlnm.Print_Area" localSheetId="7">B2A!$B$1:$I$42</definedName>
    <definedName name="_xlnm.Print_Area" localSheetId="6">B2B!$B$1:$I$42</definedName>
    <definedName name="_xlnm.Print_Area" localSheetId="19">'G1'!$B$1:$I$42</definedName>
    <definedName name="_xlnm.Print_Area" localSheetId="21">GEW!$A$1:$H$42</definedName>
    <definedName name="_xlnm.Print_Area" localSheetId="20">GS!$B$1:$I$42</definedName>
    <definedName name="_xlnm.Print_Area" localSheetId="18">'K1'!$B$1:$I$42</definedName>
    <definedName name="_xlnm.Print_Area" localSheetId="17">'K2'!$B$1:$I$42</definedName>
    <definedName name="_xlnm.Print_Area" localSheetId="16">'K3'!$B$1:$I$42</definedName>
    <definedName name="_xlnm.Print_Area" localSheetId="15">'K5'!$B$1:$I$42</definedName>
    <definedName name="_xlnm.Print_Area" localSheetId="14">'L1'!$B$1:$I$42</definedName>
    <definedName name="_xlnm.Print_Area" localSheetId="3">'L2'!$B$1:$I$42</definedName>
    <definedName name="_xlnm.Print_Area" localSheetId="2">'L3'!$B$1:$I$42</definedName>
    <definedName name="_xlnm.Print_Area" localSheetId="1">'L4'!$B$1:$I$43</definedName>
    <definedName name="_xlnm.Print_Area" localSheetId="13">'MV1'!$B$1:$I$42</definedName>
    <definedName name="_xlnm.Print_Area" localSheetId="12">'MV2'!$B$1:$I$42</definedName>
    <definedName name="_xlnm.Print_Area" localSheetId="24">'Overzicht functiecodes'!$B$1:$E$68</definedName>
    <definedName name="Z_3515F0C3_212C_11D6_9FA4_00105AF813F4_.wvu.Cols" localSheetId="5" hidden="1">'A1'!#REF!</definedName>
    <definedName name="Z_3515F0C3_212C_11D6_9FA4_00105AF813F4_.wvu.Cols" localSheetId="4" hidden="1">'A2'!#REF!</definedName>
    <definedName name="Z_3515F0C3_212C_11D6_9FA4_00105AF813F4_.wvu.Cols" localSheetId="10" hidden="1">B1A!#REF!</definedName>
    <definedName name="Z_3515F0C3_212C_11D6_9FA4_00105AF813F4_.wvu.Cols" localSheetId="11" hidden="1">'B1A BIS'!#REF!</definedName>
    <definedName name="Z_3515F0C3_212C_11D6_9FA4_00105AF813F4_.wvu.Cols" localSheetId="9" hidden="1">B1B!#REF!</definedName>
    <definedName name="Z_3515F0C3_212C_11D6_9FA4_00105AF813F4_.wvu.Cols" localSheetId="8" hidden="1">B1C!#REF!</definedName>
    <definedName name="Z_3515F0C3_212C_11D6_9FA4_00105AF813F4_.wvu.Cols" localSheetId="7" hidden="1">B2A!#REF!</definedName>
    <definedName name="Z_3515F0C3_212C_11D6_9FA4_00105AF813F4_.wvu.Cols" localSheetId="6" hidden="1">B2B!#REF!</definedName>
    <definedName name="Z_3515F0C3_212C_11D6_9FA4_00105AF813F4_.wvu.Cols" localSheetId="19" hidden="1">'G1'!#REF!</definedName>
    <definedName name="Z_3515F0C3_212C_11D6_9FA4_00105AF813F4_.wvu.Cols" localSheetId="21" hidden="1">GEW!#REF!</definedName>
    <definedName name="Z_3515F0C3_212C_11D6_9FA4_00105AF813F4_.wvu.Cols" localSheetId="20" hidden="1">GS!#REF!</definedName>
    <definedName name="Z_3515F0C3_212C_11D6_9FA4_00105AF813F4_.wvu.Cols" localSheetId="18" hidden="1">'K1'!#REF!</definedName>
    <definedName name="Z_3515F0C3_212C_11D6_9FA4_00105AF813F4_.wvu.Cols" localSheetId="17" hidden="1">'K2'!#REF!</definedName>
    <definedName name="Z_3515F0C3_212C_11D6_9FA4_00105AF813F4_.wvu.Cols" localSheetId="16" hidden="1">'K3'!#REF!</definedName>
    <definedName name="Z_3515F0C3_212C_11D6_9FA4_00105AF813F4_.wvu.Cols" localSheetId="15" hidden="1">'K5'!#REF!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5" hidden="1">'A1'!#REF!</definedName>
    <definedName name="Z_575C8073_5FD0_11D5_9FA9_00105AF771B6_.wvu.Cols" localSheetId="4" hidden="1">'A2'!#REF!</definedName>
    <definedName name="Z_575C8073_5FD0_11D5_9FA9_00105AF771B6_.wvu.Cols" localSheetId="10" hidden="1">B1A!#REF!</definedName>
    <definedName name="Z_575C8073_5FD0_11D5_9FA9_00105AF771B6_.wvu.Cols" localSheetId="11" hidden="1">'B1A BIS'!#REF!</definedName>
    <definedName name="Z_575C8073_5FD0_11D5_9FA9_00105AF771B6_.wvu.Cols" localSheetId="9" hidden="1">B1B!#REF!</definedName>
    <definedName name="Z_575C8073_5FD0_11D5_9FA9_00105AF771B6_.wvu.Cols" localSheetId="8" hidden="1">B1C!#REF!</definedName>
    <definedName name="Z_575C8073_5FD0_11D5_9FA9_00105AF771B6_.wvu.Cols" localSheetId="7" hidden="1">B2A!#REF!</definedName>
    <definedName name="Z_575C8073_5FD0_11D5_9FA9_00105AF771B6_.wvu.Cols" localSheetId="6" hidden="1">B2B!#REF!</definedName>
    <definedName name="Z_575C8073_5FD0_11D5_9FA9_00105AF771B6_.wvu.Cols" localSheetId="19" hidden="1">'G1'!#REF!</definedName>
    <definedName name="Z_575C8073_5FD0_11D5_9FA9_00105AF771B6_.wvu.Cols" localSheetId="21" hidden="1">GEW!#REF!</definedName>
    <definedName name="Z_575C8073_5FD0_11D5_9FA9_00105AF771B6_.wvu.Cols" localSheetId="20" hidden="1">GS!#REF!</definedName>
    <definedName name="Z_575C8073_5FD0_11D5_9FA9_00105AF771B6_.wvu.Cols" localSheetId="18" hidden="1">'K1'!#REF!</definedName>
    <definedName name="Z_575C8073_5FD0_11D5_9FA9_00105AF771B6_.wvu.Cols" localSheetId="17" hidden="1">'K2'!#REF!</definedName>
    <definedName name="Z_575C8073_5FD0_11D5_9FA9_00105AF771B6_.wvu.Cols" localSheetId="16" hidden="1">'K3'!#REF!</definedName>
    <definedName name="Z_575C8073_5FD0_11D5_9FA9_00105AF771B6_.wvu.Cols" localSheetId="15" hidden="1">'K5'!#REF!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45621"/>
</workbook>
</file>

<file path=xl/calcChain.xml><?xml version="1.0" encoding="utf-8"?>
<calcChain xmlns="http://schemas.openxmlformats.org/spreadsheetml/2006/main">
  <c r="C6" i="2" l="1"/>
  <c r="D6" i="22"/>
  <c r="C6" i="22"/>
  <c r="E6" i="21"/>
  <c r="D6" i="21"/>
  <c r="E6" i="20"/>
  <c r="D6" i="20"/>
  <c r="E6" i="19"/>
  <c r="D6" i="19"/>
  <c r="E6" i="18"/>
  <c r="D6" i="18"/>
  <c r="E6" i="17"/>
  <c r="D6" i="17"/>
  <c r="E6" i="16"/>
  <c r="D6" i="16"/>
  <c r="E6" i="15"/>
  <c r="D6" i="15"/>
  <c r="E6" i="14"/>
  <c r="D6" i="14"/>
  <c r="E6" i="13"/>
  <c r="D6" i="13"/>
  <c r="E6" i="12"/>
  <c r="D6" i="12"/>
  <c r="E6" i="11"/>
  <c r="D6" i="11"/>
  <c r="E6" i="10"/>
  <c r="D6" i="10"/>
  <c r="E6" i="9"/>
  <c r="D6" i="9"/>
  <c r="E6" i="8"/>
  <c r="D6" i="8"/>
  <c r="E6" i="7"/>
  <c r="D6" i="7"/>
  <c r="E6" i="6"/>
  <c r="D6" i="6"/>
  <c r="E6" i="5"/>
  <c r="D6" i="5"/>
  <c r="E6" i="4"/>
  <c r="D6" i="4"/>
  <c r="E6" i="3"/>
  <c r="D6" i="3"/>
  <c r="E6" i="1"/>
  <c r="D6" i="1"/>
  <c r="U2" i="24" l="1"/>
  <c r="H1" i="22"/>
  <c r="I1" i="21"/>
  <c r="I1" i="20"/>
  <c r="I1" i="19"/>
  <c r="I1" i="18"/>
  <c r="I1" i="17"/>
  <c r="I1" i="16"/>
  <c r="I1" i="15"/>
  <c r="I1" i="14"/>
  <c r="I1" i="13"/>
  <c r="I1" i="12"/>
  <c r="I1" i="11"/>
  <c r="I1" i="10"/>
  <c r="I1" i="9"/>
  <c r="I1" i="8"/>
  <c r="I1" i="7"/>
  <c r="I1" i="6"/>
  <c r="I1" i="5"/>
  <c r="I1" i="4"/>
  <c r="I1" i="3"/>
  <c r="D9" i="23"/>
  <c r="C2" i="23"/>
  <c r="D7" i="23"/>
  <c r="D8" i="22" l="1"/>
  <c r="B8" i="2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E39" i="19"/>
  <c r="T40" i="24" s="1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E32" i="18"/>
  <c r="S33" i="24" s="1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8" i="17"/>
  <c r="E42" i="17"/>
  <c r="R43" i="24" s="1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D39" i="16"/>
  <c r="B11" i="15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8" i="15"/>
  <c r="B9" i="15" s="1"/>
  <c r="B10" i="15" s="1"/>
  <c r="E42" i="15"/>
  <c r="P43" i="24" s="1"/>
  <c r="D16" i="15" l="1"/>
  <c r="D12" i="17"/>
  <c r="I12" i="17" s="1"/>
  <c r="D26" i="17"/>
  <c r="F26" i="17" s="1"/>
  <c r="E32" i="17"/>
  <c r="R33" i="24" s="1"/>
  <c r="D39" i="17"/>
  <c r="I39" i="17" s="1"/>
  <c r="E30" i="15"/>
  <c r="P31" i="24" s="1"/>
  <c r="E7" i="17"/>
  <c r="R8" i="24" s="1"/>
  <c r="E14" i="17"/>
  <c r="R15" i="24" s="1"/>
  <c r="D21" i="17"/>
  <c r="I21" i="17" s="1"/>
  <c r="E28" i="17"/>
  <c r="R29" i="24" s="1"/>
  <c r="D35" i="17"/>
  <c r="I35" i="17" s="1"/>
  <c r="E41" i="17"/>
  <c r="R42" i="24" s="1"/>
  <c r="E8" i="17"/>
  <c r="R9" i="24" s="1"/>
  <c r="E19" i="17"/>
  <c r="R20" i="24" s="1"/>
  <c r="E10" i="17"/>
  <c r="R11" i="24" s="1"/>
  <c r="D17" i="17"/>
  <c r="I17" i="17" s="1"/>
  <c r="E23" i="17"/>
  <c r="R24" i="24" s="1"/>
  <c r="D30" i="17"/>
  <c r="I30" i="17" s="1"/>
  <c r="E37" i="17"/>
  <c r="R38" i="24" s="1"/>
  <c r="D9" i="18"/>
  <c r="I9" i="18" s="1"/>
  <c r="E23" i="18"/>
  <c r="S24" i="24" s="1"/>
  <c r="D36" i="18"/>
  <c r="F36" i="18" s="1"/>
  <c r="D10" i="19"/>
  <c r="F10" i="19" s="1"/>
  <c r="G10" i="19" s="1"/>
  <c r="E14" i="19"/>
  <c r="T15" i="24" s="1"/>
  <c r="E17" i="19"/>
  <c r="T18" i="24" s="1"/>
  <c r="D21" i="19"/>
  <c r="I21" i="19" s="1"/>
  <c r="E24" i="19"/>
  <c r="T25" i="24" s="1"/>
  <c r="D27" i="19"/>
  <c r="F27" i="19" s="1"/>
  <c r="E30" i="19"/>
  <c r="T31" i="24" s="1"/>
  <c r="D34" i="19"/>
  <c r="F34" i="19" s="1"/>
  <c r="G34" i="19" s="1"/>
  <c r="D37" i="19"/>
  <c r="F37" i="19" s="1"/>
  <c r="H37" i="19" s="1"/>
  <c r="E41" i="19"/>
  <c r="T42" i="24" s="1"/>
  <c r="E21" i="15"/>
  <c r="P22" i="24" s="1"/>
  <c r="D34" i="15"/>
  <c r="F34" i="15" s="1"/>
  <c r="D9" i="16"/>
  <c r="I9" i="16" s="1"/>
  <c r="D11" i="17"/>
  <c r="F11" i="17" s="1"/>
  <c r="E13" i="17"/>
  <c r="R14" i="24" s="1"/>
  <c r="D15" i="17"/>
  <c r="I15" i="17" s="1"/>
  <c r="E17" i="17"/>
  <c r="R18" i="24" s="1"/>
  <c r="D20" i="17"/>
  <c r="I20" i="17" s="1"/>
  <c r="E22" i="17"/>
  <c r="R23" i="24" s="1"/>
  <c r="D24" i="17"/>
  <c r="I24" i="17" s="1"/>
  <c r="E26" i="17"/>
  <c r="R27" i="24" s="1"/>
  <c r="D29" i="17"/>
  <c r="I29" i="17" s="1"/>
  <c r="E31" i="17"/>
  <c r="R32" i="24" s="1"/>
  <c r="D33" i="17"/>
  <c r="I33" i="17" s="1"/>
  <c r="E35" i="17"/>
  <c r="R36" i="24" s="1"/>
  <c r="D38" i="17"/>
  <c r="F38" i="17" s="1"/>
  <c r="E40" i="17"/>
  <c r="R41" i="24" s="1"/>
  <c r="D42" i="17"/>
  <c r="I42" i="17" s="1"/>
  <c r="D7" i="18"/>
  <c r="I7" i="18" s="1"/>
  <c r="E14" i="18"/>
  <c r="S15" i="24" s="1"/>
  <c r="D27" i="18"/>
  <c r="I27" i="18" s="1"/>
  <c r="E41" i="18"/>
  <c r="S42" i="24" s="1"/>
  <c r="E8" i="19"/>
  <c r="T9" i="24" s="1"/>
  <c r="D12" i="19"/>
  <c r="I12" i="19" s="1"/>
  <c r="E15" i="19"/>
  <c r="T16" i="24" s="1"/>
  <c r="D18" i="19"/>
  <c r="I18" i="19" s="1"/>
  <c r="E21" i="19"/>
  <c r="T22" i="24" s="1"/>
  <c r="D25" i="19"/>
  <c r="F25" i="19" s="1"/>
  <c r="G25" i="19" s="1"/>
  <c r="D28" i="19"/>
  <c r="F28" i="19" s="1"/>
  <c r="G28" i="19" s="1"/>
  <c r="E32" i="19"/>
  <c r="T33" i="24" s="1"/>
  <c r="E35" i="19"/>
  <c r="T36" i="24" s="1"/>
  <c r="D39" i="19"/>
  <c r="I39" i="19" s="1"/>
  <c r="E42" i="19"/>
  <c r="T43" i="24" s="1"/>
  <c r="D7" i="15"/>
  <c r="F7" i="15" s="1"/>
  <c r="E12" i="15"/>
  <c r="P13" i="24" s="1"/>
  <c r="D25" i="15"/>
  <c r="I25" i="15" s="1"/>
  <c r="E39" i="15"/>
  <c r="P40" i="24" s="1"/>
  <c r="D7" i="16"/>
  <c r="F7" i="16" s="1"/>
  <c r="G7" i="16" s="1"/>
  <c r="E12" i="16"/>
  <c r="Q13" i="24" s="1"/>
  <c r="D8" i="17"/>
  <c r="F8" i="17" s="1"/>
  <c r="D9" i="17"/>
  <c r="F9" i="17" s="1"/>
  <c r="H9" i="17" s="1"/>
  <c r="E11" i="17"/>
  <c r="R12" i="24" s="1"/>
  <c r="D14" i="17"/>
  <c r="I14" i="17" s="1"/>
  <c r="E16" i="17"/>
  <c r="R17" i="24" s="1"/>
  <c r="D18" i="17"/>
  <c r="I18" i="17" s="1"/>
  <c r="E20" i="17"/>
  <c r="R21" i="24" s="1"/>
  <c r="D23" i="17"/>
  <c r="I23" i="17" s="1"/>
  <c r="E25" i="17"/>
  <c r="R26" i="24" s="1"/>
  <c r="D27" i="17"/>
  <c r="I27" i="17" s="1"/>
  <c r="E29" i="17"/>
  <c r="R30" i="24" s="1"/>
  <c r="D32" i="17"/>
  <c r="I32" i="17" s="1"/>
  <c r="E34" i="17"/>
  <c r="R35" i="24" s="1"/>
  <c r="D36" i="17"/>
  <c r="I36" i="17" s="1"/>
  <c r="E38" i="17"/>
  <c r="R39" i="24" s="1"/>
  <c r="D41" i="17"/>
  <c r="I41" i="17" s="1"/>
  <c r="D18" i="18"/>
  <c r="I18" i="18" s="1"/>
  <c r="D7" i="19"/>
  <c r="F7" i="19" s="1"/>
  <c r="G7" i="19" s="1"/>
  <c r="D9" i="19"/>
  <c r="F9" i="19" s="1"/>
  <c r="E12" i="19"/>
  <c r="T13" i="24" s="1"/>
  <c r="D16" i="19"/>
  <c r="F16" i="19" s="1"/>
  <c r="H16" i="19" s="1"/>
  <c r="D19" i="19"/>
  <c r="F19" i="19" s="1"/>
  <c r="G19" i="19" s="1"/>
  <c r="E23" i="19"/>
  <c r="T24" i="24" s="1"/>
  <c r="E26" i="19"/>
  <c r="T27" i="24" s="1"/>
  <c r="D30" i="19"/>
  <c r="F30" i="19" s="1"/>
  <c r="E33" i="19"/>
  <c r="T34" i="24" s="1"/>
  <c r="D36" i="19"/>
  <c r="I36" i="19" s="1"/>
  <c r="C8" i="22"/>
  <c r="D41" i="21"/>
  <c r="E40" i="21"/>
  <c r="V41" i="24" s="1"/>
  <c r="D38" i="21"/>
  <c r="E37" i="21"/>
  <c r="V38" i="24" s="1"/>
  <c r="D35" i="21"/>
  <c r="E34" i="21"/>
  <c r="V35" i="24" s="1"/>
  <c r="D32" i="21"/>
  <c r="E31" i="21"/>
  <c r="V32" i="24" s="1"/>
  <c r="D29" i="21"/>
  <c r="E28" i="21"/>
  <c r="V29" i="24" s="1"/>
  <c r="D26" i="21"/>
  <c r="E25" i="21"/>
  <c r="V26" i="24" s="1"/>
  <c r="D23" i="21"/>
  <c r="E22" i="21"/>
  <c r="V23" i="24" s="1"/>
  <c r="D20" i="21"/>
  <c r="E19" i="21"/>
  <c r="V20" i="24" s="1"/>
  <c r="D17" i="21"/>
  <c r="E16" i="21"/>
  <c r="V17" i="24" s="1"/>
  <c r="D14" i="21"/>
  <c r="E13" i="21"/>
  <c r="V14" i="24" s="1"/>
  <c r="D11" i="21"/>
  <c r="E10" i="21"/>
  <c r="V11" i="24" s="1"/>
  <c r="D8" i="21"/>
  <c r="E7" i="21"/>
  <c r="V8" i="24" s="1"/>
  <c r="E42" i="21"/>
  <c r="V43" i="24" s="1"/>
  <c r="D40" i="21"/>
  <c r="E39" i="21"/>
  <c r="V40" i="24" s="1"/>
  <c r="D37" i="21"/>
  <c r="E36" i="21"/>
  <c r="V37" i="24" s="1"/>
  <c r="D34" i="21"/>
  <c r="E33" i="21"/>
  <c r="V34" i="24" s="1"/>
  <c r="D31" i="21"/>
  <c r="E30" i="21"/>
  <c r="V31" i="24" s="1"/>
  <c r="D28" i="21"/>
  <c r="E27" i="21"/>
  <c r="V28" i="24" s="1"/>
  <c r="D25" i="21"/>
  <c r="E24" i="21"/>
  <c r="V25" i="24" s="1"/>
  <c r="D22" i="21"/>
  <c r="E21" i="21"/>
  <c r="V22" i="24" s="1"/>
  <c r="D19" i="21"/>
  <c r="E18" i="21"/>
  <c r="V19" i="24" s="1"/>
  <c r="D16" i="21"/>
  <c r="E15" i="21"/>
  <c r="V16" i="24" s="1"/>
  <c r="D13" i="21"/>
  <c r="E12" i="21"/>
  <c r="V13" i="24" s="1"/>
  <c r="E17" i="21"/>
  <c r="V18" i="24" s="1"/>
  <c r="E8" i="21"/>
  <c r="V9" i="24" s="1"/>
  <c r="D10" i="21"/>
  <c r="E11" i="21"/>
  <c r="V12" i="24" s="1"/>
  <c r="D15" i="21"/>
  <c r="E20" i="21"/>
  <c r="V21" i="24" s="1"/>
  <c r="D24" i="21"/>
  <c r="E29" i="21"/>
  <c r="V30" i="24" s="1"/>
  <c r="D33" i="21"/>
  <c r="E38" i="21"/>
  <c r="V39" i="24" s="1"/>
  <c r="D42" i="21"/>
  <c r="E9" i="21"/>
  <c r="V10" i="24" s="1"/>
  <c r="D12" i="21"/>
  <c r="D21" i="21"/>
  <c r="E26" i="21"/>
  <c r="V27" i="24" s="1"/>
  <c r="D30" i="21"/>
  <c r="E35" i="21"/>
  <c r="V36" i="24" s="1"/>
  <c r="D39" i="21"/>
  <c r="D7" i="21"/>
  <c r="D9" i="21"/>
  <c r="E14" i="21"/>
  <c r="V15" i="24" s="1"/>
  <c r="D18" i="21"/>
  <c r="E23" i="21"/>
  <c r="V24" i="24" s="1"/>
  <c r="D27" i="21"/>
  <c r="E32" i="21"/>
  <c r="V33" i="24" s="1"/>
  <c r="D36" i="21"/>
  <c r="E41" i="21"/>
  <c r="V42" i="24" s="1"/>
  <c r="D41" i="20"/>
  <c r="E40" i="20"/>
  <c r="U41" i="24" s="1"/>
  <c r="D38" i="20"/>
  <c r="E37" i="20"/>
  <c r="U38" i="24" s="1"/>
  <c r="D35" i="20"/>
  <c r="E34" i="20"/>
  <c r="U35" i="24" s="1"/>
  <c r="D32" i="20"/>
  <c r="E31" i="20"/>
  <c r="U32" i="24" s="1"/>
  <c r="D29" i="20"/>
  <c r="E28" i="20"/>
  <c r="U29" i="24" s="1"/>
  <c r="D26" i="20"/>
  <c r="E25" i="20"/>
  <c r="U26" i="24" s="1"/>
  <c r="D23" i="20"/>
  <c r="E22" i="20"/>
  <c r="U23" i="24" s="1"/>
  <c r="D20" i="20"/>
  <c r="E19" i="20"/>
  <c r="U20" i="24" s="1"/>
  <c r="D17" i="20"/>
  <c r="E16" i="20"/>
  <c r="U17" i="24" s="1"/>
  <c r="D14" i="20"/>
  <c r="E13" i="20"/>
  <c r="U14" i="24" s="1"/>
  <c r="D11" i="20"/>
  <c r="E10" i="20"/>
  <c r="U11" i="24" s="1"/>
  <c r="D8" i="20"/>
  <c r="E7" i="20"/>
  <c r="U8" i="24" s="1"/>
  <c r="E42" i="20"/>
  <c r="U43" i="24" s="1"/>
  <c r="D40" i="20"/>
  <c r="E39" i="20"/>
  <c r="U40" i="24" s="1"/>
  <c r="D37" i="20"/>
  <c r="E36" i="20"/>
  <c r="U37" i="24" s="1"/>
  <c r="D34" i="20"/>
  <c r="E33" i="20"/>
  <c r="U34" i="24" s="1"/>
  <c r="D31" i="20"/>
  <c r="E30" i="20"/>
  <c r="U31" i="24" s="1"/>
  <c r="D28" i="20"/>
  <c r="E27" i="20"/>
  <c r="U28" i="24" s="1"/>
  <c r="D25" i="20"/>
  <c r="E24" i="20"/>
  <c r="U25" i="24" s="1"/>
  <c r="D22" i="20"/>
  <c r="E21" i="20"/>
  <c r="U22" i="24" s="1"/>
  <c r="D19" i="20"/>
  <c r="E18" i="20"/>
  <c r="U19" i="24" s="1"/>
  <c r="D16" i="20"/>
  <c r="E15" i="20"/>
  <c r="U16" i="24" s="1"/>
  <c r="D13" i="20"/>
  <c r="E12" i="20"/>
  <c r="U13" i="24" s="1"/>
  <c r="D10" i="20"/>
  <c r="E9" i="20"/>
  <c r="U10" i="24" s="1"/>
  <c r="E8" i="20"/>
  <c r="U9" i="24" s="1"/>
  <c r="D12" i="20"/>
  <c r="E17" i="20"/>
  <c r="U18" i="24" s="1"/>
  <c r="D21" i="20"/>
  <c r="E26" i="20"/>
  <c r="U27" i="24" s="1"/>
  <c r="D30" i="20"/>
  <c r="E35" i="20"/>
  <c r="U36" i="24" s="1"/>
  <c r="D39" i="20"/>
  <c r="E11" i="20"/>
  <c r="U12" i="24" s="1"/>
  <c r="D15" i="20"/>
  <c r="E20" i="20"/>
  <c r="U21" i="24" s="1"/>
  <c r="D24" i="20"/>
  <c r="E29" i="20"/>
  <c r="U30" i="24" s="1"/>
  <c r="D33" i="20"/>
  <c r="E38" i="20"/>
  <c r="U39" i="24" s="1"/>
  <c r="D42" i="20"/>
  <c r="D7" i="20"/>
  <c r="D9" i="20"/>
  <c r="E14" i="20"/>
  <c r="U15" i="24" s="1"/>
  <c r="D18" i="20"/>
  <c r="E23" i="20"/>
  <c r="U24" i="24" s="1"/>
  <c r="D27" i="20"/>
  <c r="E32" i="20"/>
  <c r="U33" i="24" s="1"/>
  <c r="D36" i="20"/>
  <c r="E41" i="20"/>
  <c r="U42" i="24" s="1"/>
  <c r="G37" i="19"/>
  <c r="D41" i="19"/>
  <c r="E40" i="19"/>
  <c r="T41" i="24" s="1"/>
  <c r="D38" i="19"/>
  <c r="E37" i="19"/>
  <c r="T38" i="24" s="1"/>
  <c r="D35" i="19"/>
  <c r="E34" i="19"/>
  <c r="T35" i="24" s="1"/>
  <c r="D32" i="19"/>
  <c r="E31" i="19"/>
  <c r="T32" i="24" s="1"/>
  <c r="D29" i="19"/>
  <c r="E28" i="19"/>
  <c r="T29" i="24" s="1"/>
  <c r="D26" i="19"/>
  <c r="E25" i="19"/>
  <c r="T26" i="24" s="1"/>
  <c r="D23" i="19"/>
  <c r="E22" i="19"/>
  <c r="T23" i="24" s="1"/>
  <c r="D20" i="19"/>
  <c r="E19" i="19"/>
  <c r="T20" i="24" s="1"/>
  <c r="D17" i="19"/>
  <c r="E16" i="19"/>
  <c r="T17" i="24" s="1"/>
  <c r="D14" i="19"/>
  <c r="E13" i="19"/>
  <c r="T14" i="24" s="1"/>
  <c r="D11" i="19"/>
  <c r="E10" i="19"/>
  <c r="T11" i="24" s="1"/>
  <c r="D8" i="19"/>
  <c r="E7" i="19"/>
  <c r="T8" i="24" s="1"/>
  <c r="E9" i="19"/>
  <c r="T10" i="24" s="1"/>
  <c r="E11" i="19"/>
  <c r="T12" i="24" s="1"/>
  <c r="D13" i="19"/>
  <c r="D15" i="19"/>
  <c r="E18" i="19"/>
  <c r="T19" i="24" s="1"/>
  <c r="E20" i="19"/>
  <c r="T21" i="24" s="1"/>
  <c r="D22" i="19"/>
  <c r="D24" i="19"/>
  <c r="E27" i="19"/>
  <c r="T28" i="24" s="1"/>
  <c r="E29" i="19"/>
  <c r="T30" i="24" s="1"/>
  <c r="D31" i="19"/>
  <c r="D33" i="19"/>
  <c r="E36" i="19"/>
  <c r="T37" i="24" s="1"/>
  <c r="E38" i="19"/>
  <c r="T39" i="24" s="1"/>
  <c r="D40" i="19"/>
  <c r="D42" i="19"/>
  <c r="D41" i="18"/>
  <c r="E40" i="18"/>
  <c r="S41" i="24" s="1"/>
  <c r="D38" i="18"/>
  <c r="E37" i="18"/>
  <c r="S38" i="24" s="1"/>
  <c r="D35" i="18"/>
  <c r="E34" i="18"/>
  <c r="S35" i="24" s="1"/>
  <c r="D32" i="18"/>
  <c r="E31" i="18"/>
  <c r="S32" i="24" s="1"/>
  <c r="D29" i="18"/>
  <c r="E28" i="18"/>
  <c r="S29" i="24" s="1"/>
  <c r="D26" i="18"/>
  <c r="E25" i="18"/>
  <c r="S26" i="24" s="1"/>
  <c r="D23" i="18"/>
  <c r="E22" i="18"/>
  <c r="S23" i="24" s="1"/>
  <c r="D20" i="18"/>
  <c r="E19" i="18"/>
  <c r="S20" i="24" s="1"/>
  <c r="D17" i="18"/>
  <c r="E16" i="18"/>
  <c r="S17" i="24" s="1"/>
  <c r="D14" i="18"/>
  <c r="E13" i="18"/>
  <c r="S14" i="24" s="1"/>
  <c r="D11" i="18"/>
  <c r="E10" i="18"/>
  <c r="S11" i="24" s="1"/>
  <c r="D8" i="18"/>
  <c r="E7" i="18"/>
  <c r="S8" i="24" s="1"/>
  <c r="E42" i="18"/>
  <c r="S43" i="24" s="1"/>
  <c r="D40" i="18"/>
  <c r="E39" i="18"/>
  <c r="S40" i="24" s="1"/>
  <c r="D37" i="18"/>
  <c r="E36" i="18"/>
  <c r="S37" i="24" s="1"/>
  <c r="D34" i="18"/>
  <c r="E33" i="18"/>
  <c r="S34" i="24" s="1"/>
  <c r="D31" i="18"/>
  <c r="E30" i="18"/>
  <c r="S31" i="24" s="1"/>
  <c r="D28" i="18"/>
  <c r="E27" i="18"/>
  <c r="S28" i="24" s="1"/>
  <c r="D25" i="18"/>
  <c r="E24" i="18"/>
  <c r="S25" i="24" s="1"/>
  <c r="D22" i="18"/>
  <c r="E21" i="18"/>
  <c r="S22" i="24" s="1"/>
  <c r="D19" i="18"/>
  <c r="E18" i="18"/>
  <c r="S19" i="24" s="1"/>
  <c r="D16" i="18"/>
  <c r="E15" i="18"/>
  <c r="S16" i="24" s="1"/>
  <c r="D13" i="18"/>
  <c r="E12" i="18"/>
  <c r="S13" i="24" s="1"/>
  <c r="D10" i="18"/>
  <c r="E9" i="18"/>
  <c r="S10" i="24" s="1"/>
  <c r="E8" i="18"/>
  <c r="S9" i="24" s="1"/>
  <c r="D12" i="18"/>
  <c r="E17" i="18"/>
  <c r="S18" i="24" s="1"/>
  <c r="D21" i="18"/>
  <c r="E26" i="18"/>
  <c r="S27" i="24" s="1"/>
  <c r="D30" i="18"/>
  <c r="E35" i="18"/>
  <c r="S36" i="24" s="1"/>
  <c r="D39" i="18"/>
  <c r="E11" i="18"/>
  <c r="S12" i="24" s="1"/>
  <c r="D15" i="18"/>
  <c r="E20" i="18"/>
  <c r="S21" i="24" s="1"/>
  <c r="D24" i="18"/>
  <c r="E29" i="18"/>
  <c r="S30" i="24" s="1"/>
  <c r="D33" i="18"/>
  <c r="E38" i="18"/>
  <c r="S39" i="24" s="1"/>
  <c r="D42" i="18"/>
  <c r="I26" i="17"/>
  <c r="D7" i="17"/>
  <c r="E9" i="17"/>
  <c r="R10" i="24" s="1"/>
  <c r="D10" i="17"/>
  <c r="E12" i="17"/>
  <c r="R13" i="24" s="1"/>
  <c r="D13" i="17"/>
  <c r="E15" i="17"/>
  <c r="R16" i="24" s="1"/>
  <c r="D16" i="17"/>
  <c r="E18" i="17"/>
  <c r="R19" i="24" s="1"/>
  <c r="D19" i="17"/>
  <c r="E21" i="17"/>
  <c r="R22" i="24" s="1"/>
  <c r="D22" i="17"/>
  <c r="E24" i="17"/>
  <c r="R25" i="24" s="1"/>
  <c r="D25" i="17"/>
  <c r="E27" i="17"/>
  <c r="R28" i="24" s="1"/>
  <c r="D28" i="17"/>
  <c r="E30" i="17"/>
  <c r="R31" i="24" s="1"/>
  <c r="D31" i="17"/>
  <c r="E33" i="17"/>
  <c r="R34" i="24" s="1"/>
  <c r="D34" i="17"/>
  <c r="E36" i="17"/>
  <c r="R37" i="24" s="1"/>
  <c r="D37" i="17"/>
  <c r="E39" i="17"/>
  <c r="R40" i="24" s="1"/>
  <c r="D40" i="17"/>
  <c r="I39" i="16"/>
  <c r="F39" i="16"/>
  <c r="E14" i="16"/>
  <c r="Q15" i="24" s="1"/>
  <c r="D16" i="16"/>
  <c r="E17" i="16"/>
  <c r="Q18" i="24" s="1"/>
  <c r="D21" i="16"/>
  <c r="E26" i="16"/>
  <c r="Q27" i="24" s="1"/>
  <c r="D30" i="16"/>
  <c r="E35" i="16"/>
  <c r="Q36" i="24" s="1"/>
  <c r="D41" i="16"/>
  <c r="E40" i="16"/>
  <c r="Q41" i="24" s="1"/>
  <c r="D38" i="16"/>
  <c r="E37" i="16"/>
  <c r="Q38" i="24" s="1"/>
  <c r="D35" i="16"/>
  <c r="E34" i="16"/>
  <c r="Q35" i="24" s="1"/>
  <c r="D32" i="16"/>
  <c r="E31" i="16"/>
  <c r="Q32" i="24" s="1"/>
  <c r="D29" i="16"/>
  <c r="E28" i="16"/>
  <c r="Q29" i="24" s="1"/>
  <c r="D26" i="16"/>
  <c r="E25" i="16"/>
  <c r="Q26" i="24" s="1"/>
  <c r="D23" i="16"/>
  <c r="E22" i="16"/>
  <c r="Q23" i="24" s="1"/>
  <c r="D20" i="16"/>
  <c r="E19" i="16"/>
  <c r="Q20" i="24" s="1"/>
  <c r="D17" i="16"/>
  <c r="E16" i="16"/>
  <c r="Q17" i="24" s="1"/>
  <c r="D14" i="16"/>
  <c r="E13" i="16"/>
  <c r="Q14" i="24" s="1"/>
  <c r="D11" i="16"/>
  <c r="E10" i="16"/>
  <c r="Q11" i="24" s="1"/>
  <c r="D8" i="16"/>
  <c r="E7" i="16"/>
  <c r="Q8" i="24" s="1"/>
  <c r="E42" i="16"/>
  <c r="Q43" i="24" s="1"/>
  <c r="D40" i="16"/>
  <c r="E39" i="16"/>
  <c r="Q40" i="24" s="1"/>
  <c r="D37" i="16"/>
  <c r="E36" i="16"/>
  <c r="Q37" i="24" s="1"/>
  <c r="D34" i="16"/>
  <c r="E33" i="16"/>
  <c r="Q34" i="24" s="1"/>
  <c r="D31" i="16"/>
  <c r="E30" i="16"/>
  <c r="Q31" i="24" s="1"/>
  <c r="D28" i="16"/>
  <c r="E27" i="16"/>
  <c r="Q28" i="24" s="1"/>
  <c r="D25" i="16"/>
  <c r="E24" i="16"/>
  <c r="Q25" i="24" s="1"/>
  <c r="D22" i="16"/>
  <c r="E21" i="16"/>
  <c r="Q22" i="24" s="1"/>
  <c r="D19" i="16"/>
  <c r="E18" i="16"/>
  <c r="Q19" i="24" s="1"/>
  <c r="E9" i="16"/>
  <c r="Q10" i="24" s="1"/>
  <c r="E11" i="16"/>
  <c r="Q12" i="24" s="1"/>
  <c r="D13" i="16"/>
  <c r="D15" i="16"/>
  <c r="E20" i="16"/>
  <c r="Q21" i="24" s="1"/>
  <c r="D24" i="16"/>
  <c r="E29" i="16"/>
  <c r="Q30" i="24" s="1"/>
  <c r="D33" i="16"/>
  <c r="E38" i="16"/>
  <c r="Q39" i="24" s="1"/>
  <c r="D42" i="16"/>
  <c r="E8" i="16"/>
  <c r="Q9" i="24" s="1"/>
  <c r="D10" i="16"/>
  <c r="D12" i="16"/>
  <c r="E15" i="16"/>
  <c r="Q16" i="24" s="1"/>
  <c r="D18" i="16"/>
  <c r="E23" i="16"/>
  <c r="Q24" i="24" s="1"/>
  <c r="D27" i="16"/>
  <c r="E32" i="16"/>
  <c r="Q33" i="24" s="1"/>
  <c r="D36" i="16"/>
  <c r="E41" i="16"/>
  <c r="Q42" i="24" s="1"/>
  <c r="D10" i="15"/>
  <c r="E15" i="15"/>
  <c r="P16" i="24" s="1"/>
  <c r="D19" i="15"/>
  <c r="E24" i="15"/>
  <c r="P25" i="24" s="1"/>
  <c r="D28" i="15"/>
  <c r="E33" i="15"/>
  <c r="P34" i="24" s="1"/>
  <c r="D37" i="15"/>
  <c r="I16" i="15"/>
  <c r="F16" i="15"/>
  <c r="D41" i="15"/>
  <c r="E40" i="15"/>
  <c r="P41" i="24" s="1"/>
  <c r="D38" i="15"/>
  <c r="E37" i="15"/>
  <c r="P38" i="24" s="1"/>
  <c r="D35" i="15"/>
  <c r="E34" i="15"/>
  <c r="P35" i="24" s="1"/>
  <c r="D32" i="15"/>
  <c r="E31" i="15"/>
  <c r="P32" i="24" s="1"/>
  <c r="D29" i="15"/>
  <c r="E28" i="15"/>
  <c r="P29" i="24" s="1"/>
  <c r="D26" i="15"/>
  <c r="E25" i="15"/>
  <c r="P26" i="24" s="1"/>
  <c r="D23" i="15"/>
  <c r="E22" i="15"/>
  <c r="P23" i="24" s="1"/>
  <c r="D20" i="15"/>
  <c r="E19" i="15"/>
  <c r="P20" i="24" s="1"/>
  <c r="D17" i="15"/>
  <c r="E16" i="15"/>
  <c r="P17" i="24" s="1"/>
  <c r="D14" i="15"/>
  <c r="E13" i="15"/>
  <c r="P14" i="24" s="1"/>
  <c r="D11" i="15"/>
  <c r="E10" i="15"/>
  <c r="P11" i="24" s="1"/>
  <c r="D8" i="15"/>
  <c r="E7" i="15"/>
  <c r="P8" i="24" s="1"/>
  <c r="D42" i="15"/>
  <c r="E41" i="15"/>
  <c r="P42" i="24" s="1"/>
  <c r="D39" i="15"/>
  <c r="E38" i="15"/>
  <c r="P39" i="24" s="1"/>
  <c r="D36" i="15"/>
  <c r="E35" i="15"/>
  <c r="P36" i="24" s="1"/>
  <c r="D33" i="15"/>
  <c r="E32" i="15"/>
  <c r="P33" i="24" s="1"/>
  <c r="D30" i="15"/>
  <c r="E29" i="15"/>
  <c r="P30" i="24" s="1"/>
  <c r="D27" i="15"/>
  <c r="E26" i="15"/>
  <c r="P27" i="24" s="1"/>
  <c r="D24" i="15"/>
  <c r="E23" i="15"/>
  <c r="P24" i="24" s="1"/>
  <c r="D21" i="15"/>
  <c r="E20" i="15"/>
  <c r="P21" i="24" s="1"/>
  <c r="D18" i="15"/>
  <c r="E17" i="15"/>
  <c r="P18" i="24" s="1"/>
  <c r="D15" i="15"/>
  <c r="E14" i="15"/>
  <c r="P15" i="24" s="1"/>
  <c r="D12" i="15"/>
  <c r="E11" i="15"/>
  <c r="P12" i="24" s="1"/>
  <c r="D9" i="15"/>
  <c r="E8" i="15"/>
  <c r="P9" i="24" s="1"/>
  <c r="E9" i="15"/>
  <c r="P10" i="24" s="1"/>
  <c r="D13" i="15"/>
  <c r="E18" i="15"/>
  <c r="P19" i="24" s="1"/>
  <c r="D22" i="15"/>
  <c r="E27" i="15"/>
  <c r="P28" i="24" s="1"/>
  <c r="D31" i="15"/>
  <c r="E36" i="15"/>
  <c r="P37" i="24" s="1"/>
  <c r="D40" i="15"/>
  <c r="F18" i="17" l="1"/>
  <c r="F36" i="19"/>
  <c r="F12" i="17"/>
  <c r="H12" i="17" s="1"/>
  <c r="F21" i="19"/>
  <c r="F42" i="17"/>
  <c r="H42" i="17" s="1"/>
  <c r="F15" i="17"/>
  <c r="F25" i="15"/>
  <c r="I37" i="19"/>
  <c r="I28" i="19"/>
  <c r="H28" i="19"/>
  <c r="I9" i="17"/>
  <c r="G9" i="17"/>
  <c r="F23" i="17"/>
  <c r="G23" i="17" s="1"/>
  <c r="H10" i="19"/>
  <c r="F27" i="18"/>
  <c r="H27" i="18" s="1"/>
  <c r="H7" i="19"/>
  <c r="F39" i="17"/>
  <c r="H39" i="17" s="1"/>
  <c r="F18" i="18"/>
  <c r="H18" i="18" s="1"/>
  <c r="H34" i="19"/>
  <c r="F41" i="17"/>
  <c r="G41" i="17" s="1"/>
  <c r="G16" i="19"/>
  <c r="F36" i="17"/>
  <c r="G36" i="17" s="1"/>
  <c r="I16" i="19"/>
  <c r="F29" i="17"/>
  <c r="G29" i="17" s="1"/>
  <c r="F9" i="18"/>
  <c r="H9" i="18" s="1"/>
  <c r="F12" i="19"/>
  <c r="H12" i="19" s="1"/>
  <c r="I27" i="19"/>
  <c r="F20" i="17"/>
  <c r="G20" i="17" s="1"/>
  <c r="F39" i="19"/>
  <c r="G39" i="19" s="1"/>
  <c r="F35" i="17"/>
  <c r="G35" i="17" s="1"/>
  <c r="F9" i="16"/>
  <c r="G9" i="16" s="1"/>
  <c r="F17" i="17"/>
  <c r="H17" i="17" s="1"/>
  <c r="F32" i="17"/>
  <c r="H32" i="17" s="1"/>
  <c r="I10" i="19"/>
  <c r="H7" i="16"/>
  <c r="F33" i="17"/>
  <c r="G33" i="17" s="1"/>
  <c r="I34" i="15"/>
  <c r="I7" i="16"/>
  <c r="I36" i="18"/>
  <c r="H19" i="19"/>
  <c r="I7" i="19"/>
  <c r="F18" i="19"/>
  <c r="H18" i="19" s="1"/>
  <c r="F21" i="17"/>
  <c r="H21" i="17" s="1"/>
  <c r="I9" i="19"/>
  <c r="I8" i="17"/>
  <c r="F14" i="17"/>
  <c r="H14" i="17" s="1"/>
  <c r="F30" i="17"/>
  <c r="I30" i="19"/>
  <c r="I7" i="15"/>
  <c r="I11" i="17"/>
  <c r="I38" i="17"/>
  <c r="F24" i="17"/>
  <c r="H24" i="17" s="1"/>
  <c r="F7" i="18"/>
  <c r="G7" i="18" s="1"/>
  <c r="H25" i="19"/>
  <c r="F27" i="17"/>
  <c r="H27" i="17" s="1"/>
  <c r="G12" i="17"/>
  <c r="I34" i="19"/>
  <c r="I25" i="19"/>
  <c r="I19" i="19"/>
  <c r="H8" i="22"/>
  <c r="E8" i="22"/>
  <c r="I27" i="21"/>
  <c r="F27" i="21"/>
  <c r="I39" i="21"/>
  <c r="F39" i="21"/>
  <c r="I33" i="21"/>
  <c r="F33" i="21"/>
  <c r="F10" i="21"/>
  <c r="I10" i="21"/>
  <c r="I16" i="21"/>
  <c r="F16" i="21"/>
  <c r="I25" i="21"/>
  <c r="F25" i="21"/>
  <c r="I34" i="21"/>
  <c r="F34" i="21"/>
  <c r="I11" i="21"/>
  <c r="F11" i="21"/>
  <c r="I20" i="21"/>
  <c r="F20" i="21"/>
  <c r="I29" i="21"/>
  <c r="F29" i="21"/>
  <c r="I38" i="21"/>
  <c r="F38" i="21"/>
  <c r="I36" i="21"/>
  <c r="F36" i="21"/>
  <c r="I9" i="21"/>
  <c r="F9" i="21"/>
  <c r="I21" i="21"/>
  <c r="F21" i="21"/>
  <c r="I42" i="21"/>
  <c r="F42" i="21"/>
  <c r="I15" i="21"/>
  <c r="F15" i="21"/>
  <c r="I13" i="21"/>
  <c r="F13" i="21"/>
  <c r="I22" i="21"/>
  <c r="F22" i="21"/>
  <c r="F31" i="21"/>
  <c r="I31" i="21"/>
  <c r="F40" i="21"/>
  <c r="I40" i="21"/>
  <c r="F8" i="21"/>
  <c r="I8" i="21"/>
  <c r="I17" i="21"/>
  <c r="F17" i="21"/>
  <c r="I26" i="21"/>
  <c r="F26" i="21"/>
  <c r="I35" i="21"/>
  <c r="F35" i="21"/>
  <c r="I18" i="21"/>
  <c r="F18" i="21"/>
  <c r="I7" i="21"/>
  <c r="F7" i="21"/>
  <c r="I30" i="21"/>
  <c r="F30" i="21"/>
  <c r="I12" i="21"/>
  <c r="F12" i="21"/>
  <c r="I24" i="21"/>
  <c r="F24" i="21"/>
  <c r="F19" i="21"/>
  <c r="I19" i="21"/>
  <c r="F28" i="21"/>
  <c r="I28" i="21"/>
  <c r="F37" i="21"/>
  <c r="I37" i="21"/>
  <c r="I14" i="21"/>
  <c r="F14" i="21"/>
  <c r="I23" i="21"/>
  <c r="F23" i="21"/>
  <c r="I32" i="21"/>
  <c r="F32" i="21"/>
  <c r="I41" i="21"/>
  <c r="F41" i="21"/>
  <c r="I27" i="20"/>
  <c r="F27" i="20"/>
  <c r="I42" i="20"/>
  <c r="F42" i="20"/>
  <c r="I15" i="20"/>
  <c r="F15" i="20"/>
  <c r="I21" i="20"/>
  <c r="F21" i="20"/>
  <c r="I16" i="20"/>
  <c r="F16" i="20"/>
  <c r="I25" i="20"/>
  <c r="F25" i="20"/>
  <c r="I34" i="20"/>
  <c r="F34" i="20"/>
  <c r="I11" i="20"/>
  <c r="F11" i="20"/>
  <c r="I20" i="20"/>
  <c r="F20" i="20"/>
  <c r="I29" i="20"/>
  <c r="F29" i="20"/>
  <c r="I38" i="20"/>
  <c r="F38" i="20"/>
  <c r="I36" i="20"/>
  <c r="F36" i="20"/>
  <c r="I9" i="20"/>
  <c r="F9" i="20"/>
  <c r="I24" i="20"/>
  <c r="F24" i="20"/>
  <c r="I30" i="20"/>
  <c r="F30" i="20"/>
  <c r="I13" i="20"/>
  <c r="F13" i="20"/>
  <c r="I22" i="20"/>
  <c r="F22" i="20"/>
  <c r="I31" i="20"/>
  <c r="F31" i="20"/>
  <c r="I40" i="20"/>
  <c r="F40" i="20"/>
  <c r="I8" i="20"/>
  <c r="F8" i="20"/>
  <c r="I17" i="20"/>
  <c r="F17" i="20"/>
  <c r="I26" i="20"/>
  <c r="F26" i="20"/>
  <c r="I35" i="20"/>
  <c r="F35" i="20"/>
  <c r="I18" i="20"/>
  <c r="F18" i="20"/>
  <c r="I7" i="20"/>
  <c r="F7" i="20"/>
  <c r="I33" i="20"/>
  <c r="F33" i="20"/>
  <c r="I39" i="20"/>
  <c r="F39" i="20"/>
  <c r="I12" i="20"/>
  <c r="F12" i="20"/>
  <c r="F10" i="20"/>
  <c r="I10" i="20"/>
  <c r="F19" i="20"/>
  <c r="I19" i="20"/>
  <c r="F28" i="20"/>
  <c r="I28" i="20"/>
  <c r="F37" i="20"/>
  <c r="I37" i="20"/>
  <c r="I14" i="20"/>
  <c r="F14" i="20"/>
  <c r="I23" i="20"/>
  <c r="F23" i="20"/>
  <c r="I32" i="20"/>
  <c r="F32" i="20"/>
  <c r="I41" i="20"/>
  <c r="F41" i="20"/>
  <c r="I42" i="19"/>
  <c r="F42" i="19"/>
  <c r="I22" i="19"/>
  <c r="F22" i="19"/>
  <c r="I15" i="19"/>
  <c r="F15" i="19"/>
  <c r="F14" i="19"/>
  <c r="I14" i="19"/>
  <c r="F23" i="19"/>
  <c r="I23" i="19"/>
  <c r="F32" i="19"/>
  <c r="I32" i="19"/>
  <c r="F41" i="19"/>
  <c r="I41" i="19"/>
  <c r="I40" i="19"/>
  <c r="F40" i="19"/>
  <c r="I33" i="19"/>
  <c r="F33" i="19"/>
  <c r="I13" i="19"/>
  <c r="F13" i="19"/>
  <c r="I11" i="19"/>
  <c r="F11" i="19"/>
  <c r="I20" i="19"/>
  <c r="F20" i="19"/>
  <c r="I29" i="19"/>
  <c r="F29" i="19"/>
  <c r="I38" i="19"/>
  <c r="F38" i="19"/>
  <c r="H36" i="19"/>
  <c r="G36" i="19"/>
  <c r="H27" i="19"/>
  <c r="G27" i="19"/>
  <c r="H9" i="19"/>
  <c r="G9" i="19"/>
  <c r="G30" i="19"/>
  <c r="H30" i="19"/>
  <c r="G21" i="19"/>
  <c r="H21" i="19"/>
  <c r="I31" i="19"/>
  <c r="F31" i="19"/>
  <c r="I24" i="19"/>
  <c r="F24" i="19"/>
  <c r="F8" i="19"/>
  <c r="I8" i="19"/>
  <c r="F17" i="19"/>
  <c r="I17" i="19"/>
  <c r="F26" i="19"/>
  <c r="I26" i="19"/>
  <c r="F35" i="19"/>
  <c r="I35" i="19"/>
  <c r="I33" i="18"/>
  <c r="F33" i="18"/>
  <c r="I39" i="18"/>
  <c r="F39" i="18"/>
  <c r="I12" i="18"/>
  <c r="F12" i="18"/>
  <c r="I13" i="18"/>
  <c r="F13" i="18"/>
  <c r="I22" i="18"/>
  <c r="F22" i="18"/>
  <c r="I31" i="18"/>
  <c r="F31" i="18"/>
  <c r="I40" i="18"/>
  <c r="F40" i="18"/>
  <c r="I42" i="18"/>
  <c r="F42" i="18"/>
  <c r="I15" i="18"/>
  <c r="F15" i="18"/>
  <c r="I21" i="18"/>
  <c r="F21" i="18"/>
  <c r="I10" i="18"/>
  <c r="F10" i="18"/>
  <c r="I19" i="18"/>
  <c r="F19" i="18"/>
  <c r="I28" i="18"/>
  <c r="F28" i="18"/>
  <c r="I37" i="18"/>
  <c r="F37" i="18"/>
  <c r="I14" i="18"/>
  <c r="F14" i="18"/>
  <c r="I23" i="18"/>
  <c r="F23" i="18"/>
  <c r="I32" i="18"/>
  <c r="F32" i="18"/>
  <c r="I41" i="18"/>
  <c r="F41" i="18"/>
  <c r="I8" i="18"/>
  <c r="F8" i="18"/>
  <c r="I17" i="18"/>
  <c r="F17" i="18"/>
  <c r="I26" i="18"/>
  <c r="F26" i="18"/>
  <c r="I35" i="18"/>
  <c r="F35" i="18"/>
  <c r="I24" i="18"/>
  <c r="F24" i="18"/>
  <c r="I30" i="18"/>
  <c r="F30" i="18"/>
  <c r="F16" i="18"/>
  <c r="I16" i="18"/>
  <c r="F25" i="18"/>
  <c r="I25" i="18"/>
  <c r="F34" i="18"/>
  <c r="I34" i="18"/>
  <c r="I11" i="18"/>
  <c r="F11" i="18"/>
  <c r="I20" i="18"/>
  <c r="F20" i="18"/>
  <c r="I29" i="18"/>
  <c r="F29" i="18"/>
  <c r="I38" i="18"/>
  <c r="F38" i="18"/>
  <c r="H36" i="18"/>
  <c r="G36" i="18"/>
  <c r="H15" i="17"/>
  <c r="G15" i="17"/>
  <c r="I37" i="17"/>
  <c r="F37" i="17"/>
  <c r="I28" i="17"/>
  <c r="F28" i="17"/>
  <c r="I19" i="17"/>
  <c r="F19" i="17"/>
  <c r="I10" i="17"/>
  <c r="F10" i="17"/>
  <c r="H36" i="17"/>
  <c r="H8" i="17"/>
  <c r="G8" i="17"/>
  <c r="F40" i="17"/>
  <c r="I40" i="17"/>
  <c r="F31" i="17"/>
  <c r="I31" i="17"/>
  <c r="F22" i="17"/>
  <c r="I22" i="17"/>
  <c r="F13" i="17"/>
  <c r="I13" i="17"/>
  <c r="G11" i="17"/>
  <c r="H11" i="17"/>
  <c r="F34" i="17"/>
  <c r="I34" i="17"/>
  <c r="I25" i="17"/>
  <c r="F25" i="17"/>
  <c r="F16" i="17"/>
  <c r="I16" i="17"/>
  <c r="I7" i="17"/>
  <c r="F7" i="17"/>
  <c r="G26" i="17"/>
  <c r="H26" i="17"/>
  <c r="H18" i="17"/>
  <c r="G18" i="17"/>
  <c r="G38" i="17"/>
  <c r="H38" i="17"/>
  <c r="I33" i="16"/>
  <c r="F33" i="16"/>
  <c r="F19" i="16"/>
  <c r="I19" i="16"/>
  <c r="F28" i="16"/>
  <c r="I28" i="16"/>
  <c r="F37" i="16"/>
  <c r="I37" i="16"/>
  <c r="F14" i="16"/>
  <c r="I14" i="16"/>
  <c r="I23" i="16"/>
  <c r="F23" i="16"/>
  <c r="I32" i="16"/>
  <c r="F32" i="16"/>
  <c r="I41" i="16"/>
  <c r="F41" i="16"/>
  <c r="I30" i="16"/>
  <c r="F30" i="16"/>
  <c r="I27" i="16"/>
  <c r="F27" i="16"/>
  <c r="I42" i="16"/>
  <c r="F42" i="16"/>
  <c r="I15" i="16"/>
  <c r="F15" i="16"/>
  <c r="I25" i="16"/>
  <c r="F25" i="16"/>
  <c r="I34" i="16"/>
  <c r="F34" i="16"/>
  <c r="F11" i="16"/>
  <c r="I11" i="16"/>
  <c r="I20" i="16"/>
  <c r="F20" i="16"/>
  <c r="I29" i="16"/>
  <c r="F29" i="16"/>
  <c r="I38" i="16"/>
  <c r="F38" i="16"/>
  <c r="I16" i="16"/>
  <c r="F16" i="16"/>
  <c r="H39" i="16"/>
  <c r="G39" i="16"/>
  <c r="I36" i="16"/>
  <c r="F36" i="16"/>
  <c r="I12" i="16"/>
  <c r="F12" i="16"/>
  <c r="I18" i="16"/>
  <c r="F18" i="16"/>
  <c r="I10" i="16"/>
  <c r="F10" i="16"/>
  <c r="I24" i="16"/>
  <c r="F24" i="16"/>
  <c r="F13" i="16"/>
  <c r="I13" i="16"/>
  <c r="I22" i="16"/>
  <c r="F22" i="16"/>
  <c r="I31" i="16"/>
  <c r="F31" i="16"/>
  <c r="I40" i="16"/>
  <c r="F40" i="16"/>
  <c r="I8" i="16"/>
  <c r="F8" i="16"/>
  <c r="I17" i="16"/>
  <c r="F17" i="16"/>
  <c r="I26" i="16"/>
  <c r="F26" i="16"/>
  <c r="I35" i="16"/>
  <c r="F35" i="16"/>
  <c r="I21" i="16"/>
  <c r="F21" i="16"/>
  <c r="I12" i="15"/>
  <c r="F12" i="15"/>
  <c r="I21" i="15"/>
  <c r="F21" i="15"/>
  <c r="I30" i="15"/>
  <c r="F30" i="15"/>
  <c r="I39" i="15"/>
  <c r="F39" i="15"/>
  <c r="I11" i="15"/>
  <c r="F11" i="15"/>
  <c r="I20" i="15"/>
  <c r="F20" i="15"/>
  <c r="I29" i="15"/>
  <c r="F29" i="15"/>
  <c r="I38" i="15"/>
  <c r="F38" i="15"/>
  <c r="H34" i="15"/>
  <c r="G34" i="15"/>
  <c r="H7" i="15"/>
  <c r="G7" i="15"/>
  <c r="I19" i="15"/>
  <c r="F19" i="15"/>
  <c r="I40" i="15"/>
  <c r="F40" i="15"/>
  <c r="I13" i="15"/>
  <c r="F13" i="15"/>
  <c r="I9" i="15"/>
  <c r="F9" i="15"/>
  <c r="I18" i="15"/>
  <c r="F18" i="15"/>
  <c r="I27" i="15"/>
  <c r="F27" i="15"/>
  <c r="I36" i="15"/>
  <c r="F36" i="15"/>
  <c r="I8" i="15"/>
  <c r="F8" i="15"/>
  <c r="I17" i="15"/>
  <c r="F17" i="15"/>
  <c r="I26" i="15"/>
  <c r="F26" i="15"/>
  <c r="F35" i="15"/>
  <c r="I35" i="15"/>
  <c r="H16" i="15"/>
  <c r="G16" i="15"/>
  <c r="I28" i="15"/>
  <c r="F28" i="15"/>
  <c r="I31" i="15"/>
  <c r="F31" i="15"/>
  <c r="I22" i="15"/>
  <c r="F22" i="15"/>
  <c r="I15" i="15"/>
  <c r="F15" i="15"/>
  <c r="I24" i="15"/>
  <c r="F24" i="15"/>
  <c r="I33" i="15"/>
  <c r="F33" i="15"/>
  <c r="I42" i="15"/>
  <c r="F42" i="15"/>
  <c r="F14" i="15"/>
  <c r="I14" i="15"/>
  <c r="F23" i="15"/>
  <c r="I23" i="15"/>
  <c r="F32" i="15"/>
  <c r="I32" i="15"/>
  <c r="F41" i="15"/>
  <c r="I41" i="15"/>
  <c r="H25" i="15"/>
  <c r="G25" i="15"/>
  <c r="I37" i="15"/>
  <c r="F37" i="15"/>
  <c r="I10" i="15"/>
  <c r="F10" i="15"/>
  <c r="G42" i="17" l="1"/>
  <c r="H23" i="17"/>
  <c r="G27" i="18"/>
  <c r="H29" i="17"/>
  <c r="H33" i="17"/>
  <c r="G39" i="17"/>
  <c r="G32" i="17"/>
  <c r="G17" i="17"/>
  <c r="G18" i="18"/>
  <c r="H20" i="17"/>
  <c r="G12" i="19"/>
  <c r="H9" i="16"/>
  <c r="G9" i="18"/>
  <c r="H39" i="19"/>
  <c r="H41" i="17"/>
  <c r="H35" i="17"/>
  <c r="G18" i="19"/>
  <c r="G21" i="17"/>
  <c r="H7" i="18"/>
  <c r="G27" i="17"/>
  <c r="G14" i="17"/>
  <c r="G24" i="17"/>
  <c r="H30" i="17"/>
  <c r="G30" i="17"/>
  <c r="F8" i="22"/>
  <c r="G8" i="22"/>
  <c r="H30" i="21"/>
  <c r="G30" i="21"/>
  <c r="G35" i="21"/>
  <c r="H35" i="21"/>
  <c r="H40" i="21"/>
  <c r="G40" i="21"/>
  <c r="H36" i="21"/>
  <c r="G36" i="21"/>
  <c r="G20" i="21"/>
  <c r="H20" i="21"/>
  <c r="H25" i="21"/>
  <c r="G25" i="21"/>
  <c r="H33" i="21"/>
  <c r="G33" i="21"/>
  <c r="G23" i="21"/>
  <c r="H23" i="21"/>
  <c r="H19" i="21"/>
  <c r="G19" i="21"/>
  <c r="H12" i="21"/>
  <c r="G12" i="21"/>
  <c r="H18" i="21"/>
  <c r="G18" i="21"/>
  <c r="G17" i="21"/>
  <c r="H17" i="21"/>
  <c r="G8" i="21"/>
  <c r="H8" i="21"/>
  <c r="H15" i="21"/>
  <c r="G15" i="21"/>
  <c r="H9" i="21"/>
  <c r="G9" i="21"/>
  <c r="G29" i="21"/>
  <c r="H29" i="21"/>
  <c r="H34" i="21"/>
  <c r="G34" i="21"/>
  <c r="H27" i="21"/>
  <c r="G27" i="21"/>
  <c r="G41" i="21"/>
  <c r="H41" i="21"/>
  <c r="G14" i="21"/>
  <c r="H14" i="21"/>
  <c r="H37" i="21"/>
  <c r="G37" i="21"/>
  <c r="H22" i="21"/>
  <c r="G22" i="21"/>
  <c r="H42" i="21"/>
  <c r="G42" i="21"/>
  <c r="G32" i="21"/>
  <c r="H32" i="21"/>
  <c r="H28" i="21"/>
  <c r="G28" i="21"/>
  <c r="H24" i="21"/>
  <c r="G24" i="21"/>
  <c r="H7" i="21"/>
  <c r="G7" i="21"/>
  <c r="G26" i="21"/>
  <c r="H26" i="21"/>
  <c r="H31" i="21"/>
  <c r="G31" i="21"/>
  <c r="H13" i="21"/>
  <c r="G13" i="21"/>
  <c r="H21" i="21"/>
  <c r="G21" i="21"/>
  <c r="G38" i="21"/>
  <c r="H38" i="21"/>
  <c r="G11" i="21"/>
  <c r="H11" i="21"/>
  <c r="H16" i="21"/>
  <c r="G16" i="21"/>
  <c r="H10" i="21"/>
  <c r="G10" i="21"/>
  <c r="H39" i="21"/>
  <c r="G39" i="21"/>
  <c r="G41" i="20"/>
  <c r="H41" i="20"/>
  <c r="G14" i="20"/>
  <c r="H14" i="20"/>
  <c r="H37" i="20"/>
  <c r="G37" i="20"/>
  <c r="H10" i="20"/>
  <c r="G10" i="20"/>
  <c r="H39" i="20"/>
  <c r="G39" i="20"/>
  <c r="H18" i="20"/>
  <c r="G18" i="20"/>
  <c r="G17" i="20"/>
  <c r="H17" i="20"/>
  <c r="H31" i="20"/>
  <c r="G31" i="20"/>
  <c r="H30" i="20"/>
  <c r="G30" i="20"/>
  <c r="H36" i="20"/>
  <c r="G36" i="20"/>
  <c r="G20" i="20"/>
  <c r="H20" i="20"/>
  <c r="H25" i="20"/>
  <c r="G25" i="20"/>
  <c r="H15" i="20"/>
  <c r="G15" i="20"/>
  <c r="G23" i="20"/>
  <c r="H23" i="20"/>
  <c r="H19" i="20"/>
  <c r="G19" i="20"/>
  <c r="H12" i="20"/>
  <c r="G12" i="20"/>
  <c r="H7" i="20"/>
  <c r="G7" i="20"/>
  <c r="G26" i="20"/>
  <c r="H26" i="20"/>
  <c r="H40" i="20"/>
  <c r="G40" i="20"/>
  <c r="H13" i="20"/>
  <c r="G13" i="20"/>
  <c r="H9" i="20"/>
  <c r="G9" i="20"/>
  <c r="G29" i="20"/>
  <c r="H29" i="20"/>
  <c r="H34" i="20"/>
  <c r="G34" i="20"/>
  <c r="H21" i="20"/>
  <c r="G21" i="20"/>
  <c r="H27" i="20"/>
  <c r="G27" i="20"/>
  <c r="G32" i="20"/>
  <c r="H32" i="20"/>
  <c r="H28" i="20"/>
  <c r="G28" i="20"/>
  <c r="H33" i="20"/>
  <c r="G33" i="20"/>
  <c r="G35" i="20"/>
  <c r="H35" i="20"/>
  <c r="G8" i="20"/>
  <c r="H8" i="20"/>
  <c r="H22" i="20"/>
  <c r="G22" i="20"/>
  <c r="H24" i="20"/>
  <c r="G24" i="20"/>
  <c r="G38" i="20"/>
  <c r="H38" i="20"/>
  <c r="G11" i="20"/>
  <c r="H11" i="20"/>
  <c r="H16" i="20"/>
  <c r="G16" i="20"/>
  <c r="H42" i="20"/>
  <c r="G42" i="20"/>
  <c r="G35" i="19"/>
  <c r="H35" i="19"/>
  <c r="G8" i="19"/>
  <c r="H8" i="19"/>
  <c r="H31" i="19"/>
  <c r="G31" i="19"/>
  <c r="G38" i="19"/>
  <c r="H38" i="19"/>
  <c r="G11" i="19"/>
  <c r="H11" i="19"/>
  <c r="H40" i="19"/>
  <c r="G40" i="19"/>
  <c r="G41" i="19"/>
  <c r="H41" i="19"/>
  <c r="G14" i="19"/>
  <c r="H14" i="19"/>
  <c r="H22" i="19"/>
  <c r="G22" i="19"/>
  <c r="G17" i="19"/>
  <c r="H17" i="19"/>
  <c r="H24" i="19"/>
  <c r="G24" i="19"/>
  <c r="G20" i="19"/>
  <c r="H20" i="19"/>
  <c r="H33" i="19"/>
  <c r="G33" i="19"/>
  <c r="G23" i="19"/>
  <c r="H23" i="19"/>
  <c r="H15" i="19"/>
  <c r="G15" i="19"/>
  <c r="G26" i="19"/>
  <c r="H26" i="19"/>
  <c r="G29" i="19"/>
  <c r="H29" i="19"/>
  <c r="H13" i="19"/>
  <c r="G13" i="19"/>
  <c r="G32" i="19"/>
  <c r="H32" i="19"/>
  <c r="H42" i="19"/>
  <c r="G42" i="19"/>
  <c r="H16" i="18"/>
  <c r="G16" i="18"/>
  <c r="G8" i="18"/>
  <c r="H8" i="18"/>
  <c r="H22" i="18"/>
  <c r="G22" i="18"/>
  <c r="H39" i="18"/>
  <c r="G39" i="18"/>
  <c r="G29" i="18"/>
  <c r="H29" i="18"/>
  <c r="H25" i="18"/>
  <c r="G25" i="18"/>
  <c r="G17" i="18"/>
  <c r="H17" i="18"/>
  <c r="G41" i="18"/>
  <c r="H41" i="18"/>
  <c r="G14" i="18"/>
  <c r="H14" i="18"/>
  <c r="H19" i="18"/>
  <c r="G19" i="18"/>
  <c r="H15" i="18"/>
  <c r="G15" i="18"/>
  <c r="H31" i="18"/>
  <c r="G31" i="18"/>
  <c r="H12" i="18"/>
  <c r="G12" i="18"/>
  <c r="G20" i="18"/>
  <c r="H20" i="18"/>
  <c r="H30" i="18"/>
  <c r="G30" i="18"/>
  <c r="G35" i="18"/>
  <c r="H35" i="18"/>
  <c r="G32" i="18"/>
  <c r="H32" i="18"/>
  <c r="H37" i="18"/>
  <c r="G37" i="18"/>
  <c r="H10" i="18"/>
  <c r="G10" i="18"/>
  <c r="H42" i="18"/>
  <c r="G42" i="18"/>
  <c r="G38" i="18"/>
  <c r="H38" i="18"/>
  <c r="G11" i="18"/>
  <c r="H11" i="18"/>
  <c r="H34" i="18"/>
  <c r="G34" i="18"/>
  <c r="H24" i="18"/>
  <c r="G24" i="18"/>
  <c r="G26" i="18"/>
  <c r="H26" i="18"/>
  <c r="G23" i="18"/>
  <c r="H23" i="18"/>
  <c r="H28" i="18"/>
  <c r="G28" i="18"/>
  <c r="H21" i="18"/>
  <c r="G21" i="18"/>
  <c r="H40" i="18"/>
  <c r="G40" i="18"/>
  <c r="H13" i="18"/>
  <c r="G13" i="18"/>
  <c r="H33" i="18"/>
  <c r="G33" i="18"/>
  <c r="G31" i="17"/>
  <c r="H31" i="17"/>
  <c r="G19" i="17"/>
  <c r="H19" i="17"/>
  <c r="G7" i="17"/>
  <c r="H7" i="17"/>
  <c r="G16" i="17"/>
  <c r="H16" i="17"/>
  <c r="G22" i="17"/>
  <c r="H22" i="17"/>
  <c r="G10" i="17"/>
  <c r="H10" i="17"/>
  <c r="G37" i="17"/>
  <c r="H37" i="17"/>
  <c r="G25" i="17"/>
  <c r="H25" i="17"/>
  <c r="G34" i="17"/>
  <c r="H34" i="17"/>
  <c r="G13" i="17"/>
  <c r="H13" i="17"/>
  <c r="G40" i="17"/>
  <c r="H40" i="17"/>
  <c r="G28" i="17"/>
  <c r="H28" i="17"/>
  <c r="H34" i="16"/>
  <c r="G34" i="16"/>
  <c r="G26" i="16"/>
  <c r="H26" i="16"/>
  <c r="H40" i="16"/>
  <c r="G40" i="16"/>
  <c r="G29" i="16"/>
  <c r="H29" i="16"/>
  <c r="H42" i="16"/>
  <c r="G42" i="16"/>
  <c r="H30" i="16"/>
  <c r="G30" i="16"/>
  <c r="G23" i="16"/>
  <c r="H23" i="16"/>
  <c r="G14" i="16"/>
  <c r="H14" i="16"/>
  <c r="H19" i="16"/>
  <c r="G19" i="16"/>
  <c r="G35" i="16"/>
  <c r="H35" i="16"/>
  <c r="G8" i="16"/>
  <c r="H8" i="16"/>
  <c r="H22" i="16"/>
  <c r="G22" i="16"/>
  <c r="H13" i="16"/>
  <c r="G13" i="16"/>
  <c r="H10" i="16"/>
  <c r="G10" i="16"/>
  <c r="H36" i="16"/>
  <c r="G36" i="16"/>
  <c r="G38" i="16"/>
  <c r="H38" i="16"/>
  <c r="H15" i="16"/>
  <c r="G15" i="16"/>
  <c r="G32" i="16"/>
  <c r="H32" i="16"/>
  <c r="H28" i="16"/>
  <c r="G28" i="16"/>
  <c r="H33" i="16"/>
  <c r="G33" i="16"/>
  <c r="H18" i="16"/>
  <c r="G18" i="16"/>
  <c r="H21" i="16"/>
  <c r="G21" i="16"/>
  <c r="G17" i="16"/>
  <c r="H17" i="16"/>
  <c r="H31" i="16"/>
  <c r="G31" i="16"/>
  <c r="H24" i="16"/>
  <c r="G24" i="16"/>
  <c r="H12" i="16"/>
  <c r="G12" i="16"/>
  <c r="H16" i="16"/>
  <c r="G16" i="16"/>
  <c r="G20" i="16"/>
  <c r="H20" i="16"/>
  <c r="G11" i="16"/>
  <c r="H11" i="16"/>
  <c r="H25" i="16"/>
  <c r="G25" i="16"/>
  <c r="H27" i="16"/>
  <c r="G27" i="16"/>
  <c r="G41" i="16"/>
  <c r="H41" i="16"/>
  <c r="H37" i="16"/>
  <c r="G37" i="16"/>
  <c r="G41" i="15"/>
  <c r="H41" i="15"/>
  <c r="G14" i="15"/>
  <c r="H14" i="15"/>
  <c r="G33" i="15"/>
  <c r="H33" i="15"/>
  <c r="H22" i="15"/>
  <c r="G22" i="15"/>
  <c r="G17" i="15"/>
  <c r="H17" i="15"/>
  <c r="G27" i="15"/>
  <c r="H27" i="15"/>
  <c r="H13" i="15"/>
  <c r="G13" i="15"/>
  <c r="G29" i="15"/>
  <c r="H29" i="15"/>
  <c r="G39" i="15"/>
  <c r="H39" i="15"/>
  <c r="G12" i="15"/>
  <c r="H12" i="15"/>
  <c r="H37" i="15"/>
  <c r="G37" i="15"/>
  <c r="G23" i="15"/>
  <c r="H23" i="15"/>
  <c r="G15" i="15"/>
  <c r="H15" i="15"/>
  <c r="H10" i="15"/>
  <c r="G10" i="15"/>
  <c r="G32" i="15"/>
  <c r="H32" i="15"/>
  <c r="G24" i="15"/>
  <c r="H24" i="15"/>
  <c r="H31" i="15"/>
  <c r="G31" i="15"/>
  <c r="G8" i="15"/>
  <c r="H8" i="15"/>
  <c r="G18" i="15"/>
  <c r="H18" i="15"/>
  <c r="H40" i="15"/>
  <c r="G40" i="15"/>
  <c r="G20" i="15"/>
  <c r="H20" i="15"/>
  <c r="G30" i="15"/>
  <c r="H30" i="15"/>
  <c r="G35" i="15"/>
  <c r="H35" i="15"/>
  <c r="G42" i="15"/>
  <c r="H42" i="15"/>
  <c r="H28" i="15"/>
  <c r="G28" i="15"/>
  <c r="G26" i="15"/>
  <c r="H26" i="15"/>
  <c r="G36" i="15"/>
  <c r="H36" i="15"/>
  <c r="G9" i="15"/>
  <c r="H9" i="15"/>
  <c r="H19" i="15"/>
  <c r="G19" i="15"/>
  <c r="G38" i="15"/>
  <c r="H38" i="15"/>
  <c r="G11" i="15"/>
  <c r="H11" i="15"/>
  <c r="G21" i="15"/>
  <c r="H21" i="15"/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D39" i="14"/>
  <c r="D16" i="14" l="1"/>
  <c r="F16" i="14" s="1"/>
  <c r="H16" i="14" s="1"/>
  <c r="D9" i="14"/>
  <c r="D21" i="14"/>
  <c r="F21" i="14" s="1"/>
  <c r="D7" i="14"/>
  <c r="I7" i="14" s="1"/>
  <c r="E12" i="14"/>
  <c r="O13" i="24" s="1"/>
  <c r="E35" i="14"/>
  <c r="O36" i="24" s="1"/>
  <c r="E8" i="14"/>
  <c r="O9" i="24" s="1"/>
  <c r="D12" i="14"/>
  <c r="I12" i="14" s="1"/>
  <c r="E15" i="14"/>
  <c r="O16" i="24" s="1"/>
  <c r="D18" i="14"/>
  <c r="I18" i="14" s="1"/>
  <c r="D30" i="14"/>
  <c r="F30" i="14" s="1"/>
  <c r="D10" i="14"/>
  <c r="I10" i="14" s="1"/>
  <c r="E14" i="14"/>
  <c r="O15" i="24" s="1"/>
  <c r="E17" i="14"/>
  <c r="O18" i="24" s="1"/>
  <c r="E26" i="14"/>
  <c r="O27" i="24" s="1"/>
  <c r="I39" i="14"/>
  <c r="F39" i="14"/>
  <c r="D41" i="14"/>
  <c r="E40" i="14"/>
  <c r="O41" i="24" s="1"/>
  <c r="D38" i="14"/>
  <c r="E37" i="14"/>
  <c r="O38" i="24" s="1"/>
  <c r="D35" i="14"/>
  <c r="E34" i="14"/>
  <c r="O35" i="24" s="1"/>
  <c r="D32" i="14"/>
  <c r="E31" i="14"/>
  <c r="O32" i="24" s="1"/>
  <c r="D29" i="14"/>
  <c r="E28" i="14"/>
  <c r="O29" i="24" s="1"/>
  <c r="D26" i="14"/>
  <c r="E25" i="14"/>
  <c r="O26" i="24" s="1"/>
  <c r="D23" i="14"/>
  <c r="E22" i="14"/>
  <c r="O23" i="24" s="1"/>
  <c r="D20" i="14"/>
  <c r="E19" i="14"/>
  <c r="O20" i="24" s="1"/>
  <c r="D17" i="14"/>
  <c r="E16" i="14"/>
  <c r="O17" i="24" s="1"/>
  <c r="D14" i="14"/>
  <c r="E13" i="14"/>
  <c r="O14" i="24" s="1"/>
  <c r="D11" i="14"/>
  <c r="E10" i="14"/>
  <c r="O11" i="24" s="1"/>
  <c r="D8" i="14"/>
  <c r="E7" i="14"/>
  <c r="O8" i="24" s="1"/>
  <c r="E42" i="14"/>
  <c r="O43" i="24" s="1"/>
  <c r="D40" i="14"/>
  <c r="E39" i="14"/>
  <c r="O40" i="24" s="1"/>
  <c r="D37" i="14"/>
  <c r="E36" i="14"/>
  <c r="O37" i="24" s="1"/>
  <c r="D34" i="14"/>
  <c r="E33" i="14"/>
  <c r="O34" i="24" s="1"/>
  <c r="D31" i="14"/>
  <c r="E30" i="14"/>
  <c r="O31" i="24" s="1"/>
  <c r="D28" i="14"/>
  <c r="E27" i="14"/>
  <c r="O28" i="24" s="1"/>
  <c r="D25" i="14"/>
  <c r="E24" i="14"/>
  <c r="O25" i="24" s="1"/>
  <c r="D22" i="14"/>
  <c r="E21" i="14"/>
  <c r="O22" i="24" s="1"/>
  <c r="E9" i="14"/>
  <c r="O10" i="24" s="1"/>
  <c r="E11" i="14"/>
  <c r="O12" i="24" s="1"/>
  <c r="D13" i="14"/>
  <c r="D15" i="14"/>
  <c r="E18" i="14"/>
  <c r="O19" i="24" s="1"/>
  <c r="D19" i="14"/>
  <c r="E20" i="14"/>
  <c r="O21" i="24" s="1"/>
  <c r="D24" i="14"/>
  <c r="E29" i="14"/>
  <c r="O30" i="24" s="1"/>
  <c r="D33" i="14"/>
  <c r="E38" i="14"/>
  <c r="O39" i="24" s="1"/>
  <c r="D42" i="14"/>
  <c r="I9" i="14"/>
  <c r="F9" i="14"/>
  <c r="E23" i="14"/>
  <c r="O24" i="24" s="1"/>
  <c r="D27" i="14"/>
  <c r="E32" i="14"/>
  <c r="O33" i="24" s="1"/>
  <c r="D36" i="14"/>
  <c r="E41" i="14"/>
  <c r="O42" i="24" s="1"/>
  <c r="G16" i="14" l="1"/>
  <c r="I16" i="14"/>
  <c r="F18" i="14"/>
  <c r="G18" i="14" s="1"/>
  <c r="F12" i="14"/>
  <c r="H12" i="14" s="1"/>
  <c r="F7" i="14"/>
  <c r="H7" i="14" s="1"/>
  <c r="I21" i="14"/>
  <c r="F10" i="14"/>
  <c r="H10" i="14" s="1"/>
  <c r="I30" i="14"/>
  <c r="F28" i="14"/>
  <c r="I28" i="14"/>
  <c r="F14" i="14"/>
  <c r="I14" i="14"/>
  <c r="I23" i="14"/>
  <c r="F23" i="14"/>
  <c r="I32" i="14"/>
  <c r="F32" i="14"/>
  <c r="I41" i="14"/>
  <c r="F41" i="14"/>
  <c r="H30" i="14"/>
  <c r="G30" i="14"/>
  <c r="I33" i="14"/>
  <c r="F33" i="14"/>
  <c r="I15" i="14"/>
  <c r="F15" i="14"/>
  <c r="I25" i="14"/>
  <c r="F25" i="14"/>
  <c r="I34" i="14"/>
  <c r="F34" i="14"/>
  <c r="F11" i="14"/>
  <c r="I11" i="14"/>
  <c r="I20" i="14"/>
  <c r="F20" i="14"/>
  <c r="I29" i="14"/>
  <c r="F29" i="14"/>
  <c r="I38" i="14"/>
  <c r="F38" i="14"/>
  <c r="H39" i="14"/>
  <c r="G39" i="14"/>
  <c r="I36" i="14"/>
  <c r="F36" i="14"/>
  <c r="G9" i="14"/>
  <c r="H9" i="14"/>
  <c r="I24" i="14"/>
  <c r="F24" i="14"/>
  <c r="F37" i="14"/>
  <c r="I37" i="14"/>
  <c r="I27" i="14"/>
  <c r="F27" i="14"/>
  <c r="I42" i="14"/>
  <c r="F42" i="14"/>
  <c r="F19" i="14"/>
  <c r="I19" i="14"/>
  <c r="F13" i="14"/>
  <c r="I13" i="14"/>
  <c r="I22" i="14"/>
  <c r="F22" i="14"/>
  <c r="I31" i="14"/>
  <c r="F31" i="14"/>
  <c r="I40" i="14"/>
  <c r="F40" i="14"/>
  <c r="I8" i="14"/>
  <c r="F8" i="14"/>
  <c r="I17" i="14"/>
  <c r="F17" i="14"/>
  <c r="I26" i="14"/>
  <c r="F26" i="14"/>
  <c r="I35" i="14"/>
  <c r="F35" i="14"/>
  <c r="H21" i="14"/>
  <c r="G21" i="14"/>
  <c r="G12" i="14" l="1"/>
  <c r="G7" i="14"/>
  <c r="H18" i="14"/>
  <c r="G10" i="14"/>
  <c r="H22" i="14"/>
  <c r="G22" i="14"/>
  <c r="H13" i="14"/>
  <c r="G13" i="14"/>
  <c r="H42" i="14"/>
  <c r="G42" i="14"/>
  <c r="H24" i="14"/>
  <c r="G24" i="14"/>
  <c r="G29" i="14"/>
  <c r="H29" i="14"/>
  <c r="H34" i="14"/>
  <c r="G34" i="14"/>
  <c r="H33" i="14"/>
  <c r="G33" i="14"/>
  <c r="G41" i="14"/>
  <c r="H41" i="14"/>
  <c r="H28" i="14"/>
  <c r="G28" i="14"/>
  <c r="G17" i="14"/>
  <c r="H17" i="14"/>
  <c r="H31" i="14"/>
  <c r="G31" i="14"/>
  <c r="H36" i="14"/>
  <c r="G36" i="14"/>
  <c r="G38" i="14"/>
  <c r="H38" i="14"/>
  <c r="H15" i="14"/>
  <c r="G15" i="14"/>
  <c r="G23" i="14"/>
  <c r="H23" i="14"/>
  <c r="G14" i="14"/>
  <c r="H14" i="14"/>
  <c r="G35" i="14"/>
  <c r="H35" i="14"/>
  <c r="G8" i="14"/>
  <c r="H8" i="14"/>
  <c r="G26" i="14"/>
  <c r="H26" i="14"/>
  <c r="H40" i="14"/>
  <c r="G40" i="14"/>
  <c r="H19" i="14"/>
  <c r="G19" i="14"/>
  <c r="H27" i="14"/>
  <c r="G27" i="14"/>
  <c r="H37" i="14"/>
  <c r="G37" i="14"/>
  <c r="G20" i="14"/>
  <c r="H20" i="14"/>
  <c r="G11" i="14"/>
  <c r="H11" i="14"/>
  <c r="H25" i="14"/>
  <c r="G25" i="14"/>
  <c r="G32" i="14"/>
  <c r="H32" i="14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D42" i="13"/>
  <c r="E17" i="13" l="1"/>
  <c r="N18" i="24" s="1"/>
  <c r="E8" i="13"/>
  <c r="N9" i="24" s="1"/>
  <c r="D21" i="13"/>
  <c r="I21" i="13" s="1"/>
  <c r="D12" i="13"/>
  <c r="F12" i="13" s="1"/>
  <c r="E26" i="13"/>
  <c r="N27" i="24" s="1"/>
  <c r="I42" i="13"/>
  <c r="F42" i="13"/>
  <c r="D30" i="13"/>
  <c r="E35" i="13"/>
  <c r="N36" i="24" s="1"/>
  <c r="D39" i="13"/>
  <c r="D7" i="13"/>
  <c r="E11" i="13"/>
  <c r="N12" i="24" s="1"/>
  <c r="D15" i="13"/>
  <c r="E20" i="13"/>
  <c r="N21" i="24" s="1"/>
  <c r="D24" i="13"/>
  <c r="E29" i="13"/>
  <c r="N30" i="24" s="1"/>
  <c r="D33" i="13"/>
  <c r="E38" i="13"/>
  <c r="N39" i="24" s="1"/>
  <c r="D41" i="13"/>
  <c r="E40" i="13"/>
  <c r="N41" i="24" s="1"/>
  <c r="D38" i="13"/>
  <c r="E37" i="13"/>
  <c r="N38" i="24" s="1"/>
  <c r="D35" i="13"/>
  <c r="E34" i="13"/>
  <c r="N35" i="24" s="1"/>
  <c r="D32" i="13"/>
  <c r="E31" i="13"/>
  <c r="N32" i="24" s="1"/>
  <c r="D29" i="13"/>
  <c r="E28" i="13"/>
  <c r="N29" i="24" s="1"/>
  <c r="D26" i="13"/>
  <c r="E25" i="13"/>
  <c r="N26" i="24" s="1"/>
  <c r="D23" i="13"/>
  <c r="E22" i="13"/>
  <c r="N23" i="24" s="1"/>
  <c r="D20" i="13"/>
  <c r="E19" i="13"/>
  <c r="N20" i="24" s="1"/>
  <c r="D17" i="13"/>
  <c r="E16" i="13"/>
  <c r="N17" i="24" s="1"/>
  <c r="D14" i="13"/>
  <c r="E13" i="13"/>
  <c r="N14" i="24" s="1"/>
  <c r="D11" i="13"/>
  <c r="E10" i="13"/>
  <c r="N11" i="24" s="1"/>
  <c r="D8" i="13"/>
  <c r="E7" i="13"/>
  <c r="N8" i="24" s="1"/>
  <c r="E42" i="13"/>
  <c r="N43" i="24" s="1"/>
  <c r="D40" i="13"/>
  <c r="E39" i="13"/>
  <c r="N40" i="24" s="1"/>
  <c r="D37" i="13"/>
  <c r="E36" i="13"/>
  <c r="N37" i="24" s="1"/>
  <c r="D34" i="13"/>
  <c r="E33" i="13"/>
  <c r="N34" i="24" s="1"/>
  <c r="D31" i="13"/>
  <c r="E30" i="13"/>
  <c r="N31" i="24" s="1"/>
  <c r="D28" i="13"/>
  <c r="E27" i="13"/>
  <c r="N28" i="24" s="1"/>
  <c r="D25" i="13"/>
  <c r="E24" i="13"/>
  <c r="N25" i="24" s="1"/>
  <c r="D22" i="13"/>
  <c r="E21" i="13"/>
  <c r="N22" i="24" s="1"/>
  <c r="D19" i="13"/>
  <c r="E18" i="13"/>
  <c r="N19" i="24" s="1"/>
  <c r="D16" i="13"/>
  <c r="E15" i="13"/>
  <c r="N16" i="24" s="1"/>
  <c r="D13" i="13"/>
  <c r="E12" i="13"/>
  <c r="N13" i="24" s="1"/>
  <c r="D10" i="13"/>
  <c r="E9" i="13"/>
  <c r="N10" i="24" s="1"/>
  <c r="D9" i="13"/>
  <c r="E14" i="13"/>
  <c r="N15" i="24" s="1"/>
  <c r="D18" i="13"/>
  <c r="E23" i="13"/>
  <c r="N24" i="24" s="1"/>
  <c r="D27" i="13"/>
  <c r="E32" i="13"/>
  <c r="N33" i="24" s="1"/>
  <c r="D36" i="13"/>
  <c r="E41" i="13"/>
  <c r="N42" i="24" s="1"/>
  <c r="F21" i="13" l="1"/>
  <c r="H21" i="13" s="1"/>
  <c r="I12" i="13"/>
  <c r="I27" i="13"/>
  <c r="F27" i="13"/>
  <c r="F10" i="13"/>
  <c r="I10" i="13"/>
  <c r="F19" i="13"/>
  <c r="I19" i="13"/>
  <c r="F28" i="13"/>
  <c r="I28" i="13"/>
  <c r="F37" i="13"/>
  <c r="I37" i="13"/>
  <c r="I14" i="13"/>
  <c r="F14" i="13"/>
  <c r="I23" i="13"/>
  <c r="F23" i="13"/>
  <c r="I32" i="13"/>
  <c r="F32" i="13"/>
  <c r="I41" i="13"/>
  <c r="F41" i="13"/>
  <c r="I24" i="13"/>
  <c r="F24" i="13"/>
  <c r="I36" i="13"/>
  <c r="F36" i="13"/>
  <c r="I9" i="13"/>
  <c r="F9" i="13"/>
  <c r="I16" i="13"/>
  <c r="F16" i="13"/>
  <c r="I25" i="13"/>
  <c r="F25" i="13"/>
  <c r="I34" i="13"/>
  <c r="F34" i="13"/>
  <c r="I11" i="13"/>
  <c r="F11" i="13"/>
  <c r="I20" i="13"/>
  <c r="F20" i="13"/>
  <c r="I29" i="13"/>
  <c r="F29" i="13"/>
  <c r="I38" i="13"/>
  <c r="F38" i="13"/>
  <c r="I33" i="13"/>
  <c r="F33" i="13"/>
  <c r="F7" i="13"/>
  <c r="I7" i="13"/>
  <c r="I30" i="13"/>
  <c r="F30" i="13"/>
  <c r="H42" i="13"/>
  <c r="G42" i="13"/>
  <c r="I18" i="13"/>
  <c r="F18" i="13"/>
  <c r="F13" i="13"/>
  <c r="I13" i="13"/>
  <c r="F22" i="13"/>
  <c r="I22" i="13"/>
  <c r="I31" i="13"/>
  <c r="F31" i="13"/>
  <c r="I40" i="13"/>
  <c r="F40" i="13"/>
  <c r="I8" i="13"/>
  <c r="F8" i="13"/>
  <c r="I17" i="13"/>
  <c r="F17" i="13"/>
  <c r="I26" i="13"/>
  <c r="F26" i="13"/>
  <c r="I35" i="13"/>
  <c r="F35" i="13"/>
  <c r="I15" i="13"/>
  <c r="F15" i="13"/>
  <c r="I39" i="13"/>
  <c r="F39" i="13"/>
  <c r="H12" i="13"/>
  <c r="G12" i="13"/>
  <c r="G21" i="13" l="1"/>
  <c r="G35" i="13"/>
  <c r="H35" i="13"/>
  <c r="G8" i="13"/>
  <c r="H8" i="13"/>
  <c r="H13" i="13"/>
  <c r="G13" i="13"/>
  <c r="H33" i="13"/>
  <c r="G33" i="13"/>
  <c r="H34" i="13"/>
  <c r="G34" i="13"/>
  <c r="H10" i="13"/>
  <c r="G10" i="13"/>
  <c r="H15" i="13"/>
  <c r="G15" i="13"/>
  <c r="G17" i="13"/>
  <c r="H17" i="13"/>
  <c r="H31" i="13"/>
  <c r="G31" i="13"/>
  <c r="H22" i="13"/>
  <c r="G22" i="13"/>
  <c r="H18" i="13"/>
  <c r="G18" i="13"/>
  <c r="G38" i="13"/>
  <c r="H38" i="13"/>
  <c r="G11" i="13"/>
  <c r="H11" i="13"/>
  <c r="H16" i="13"/>
  <c r="G16" i="13"/>
  <c r="H24" i="13"/>
  <c r="G24" i="13"/>
  <c r="G23" i="13"/>
  <c r="H23" i="13"/>
  <c r="H19" i="13"/>
  <c r="G19" i="13"/>
  <c r="H27" i="13"/>
  <c r="G27" i="13"/>
  <c r="G29" i="13"/>
  <c r="H29" i="13"/>
  <c r="H9" i="13"/>
  <c r="G9" i="13"/>
  <c r="G41" i="13"/>
  <c r="H41" i="13"/>
  <c r="G14" i="13"/>
  <c r="H14" i="13"/>
  <c r="H37" i="13"/>
  <c r="G37" i="13"/>
  <c r="H39" i="13"/>
  <c r="G39" i="13"/>
  <c r="G26" i="13"/>
  <c r="H26" i="13"/>
  <c r="H40" i="13"/>
  <c r="G40" i="13"/>
  <c r="H30" i="13"/>
  <c r="G30" i="13"/>
  <c r="H7" i="13"/>
  <c r="G7" i="13"/>
  <c r="G20" i="13"/>
  <c r="H20" i="13"/>
  <c r="H25" i="13"/>
  <c r="G25" i="13"/>
  <c r="H36" i="13"/>
  <c r="G36" i="13"/>
  <c r="G32" i="13"/>
  <c r="H32" i="13"/>
  <c r="H28" i="13"/>
  <c r="G28" i="13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D7" i="12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13" i="11"/>
  <c r="B14" i="11" s="1"/>
  <c r="B10" i="11"/>
  <c r="B11" i="11" s="1"/>
  <c r="B12" i="11" s="1"/>
  <c r="B9" i="11"/>
  <c r="B8" i="11"/>
  <c r="E42" i="11"/>
  <c r="L43" i="24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8" i="10"/>
  <c r="E42" i="10"/>
  <c r="K43" i="24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9" i="9"/>
  <c r="B8" i="9"/>
  <c r="E42" i="9"/>
  <c r="J43" i="24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E39" i="8"/>
  <c r="I40" i="24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8" i="6"/>
  <c r="D27" i="6"/>
  <c r="I27" i="6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E42" i="5"/>
  <c r="F43" i="24" s="1"/>
  <c r="D7" i="5" l="1"/>
  <c r="F7" i="5" s="1"/>
  <c r="D18" i="5"/>
  <c r="I18" i="5" s="1"/>
  <c r="D15" i="6"/>
  <c r="I15" i="6" s="1"/>
  <c r="E7" i="11"/>
  <c r="L8" i="24" s="1"/>
  <c r="E8" i="11"/>
  <c r="L9" i="24" s="1"/>
  <c r="D20" i="11"/>
  <c r="F20" i="11" s="1"/>
  <c r="E26" i="11"/>
  <c r="L27" i="24" s="1"/>
  <c r="D33" i="11"/>
  <c r="F33" i="11" s="1"/>
  <c r="H33" i="11" s="1"/>
  <c r="E40" i="11"/>
  <c r="L41" i="24" s="1"/>
  <c r="D25" i="5"/>
  <c r="F25" i="5" s="1"/>
  <c r="H25" i="5" s="1"/>
  <c r="D21" i="6"/>
  <c r="I21" i="6" s="1"/>
  <c r="D11" i="11"/>
  <c r="F11" i="11" s="1"/>
  <c r="E13" i="11"/>
  <c r="L14" i="24" s="1"/>
  <c r="E16" i="11"/>
  <c r="L17" i="24" s="1"/>
  <c r="E22" i="11"/>
  <c r="L23" i="24" s="1"/>
  <c r="D29" i="11"/>
  <c r="E35" i="11"/>
  <c r="L36" i="24" s="1"/>
  <c r="D42" i="11"/>
  <c r="I42" i="11" s="1"/>
  <c r="E12" i="5"/>
  <c r="F13" i="24" s="1"/>
  <c r="D8" i="11"/>
  <c r="F8" i="11" s="1"/>
  <c r="D9" i="11"/>
  <c r="F9" i="11" s="1"/>
  <c r="H9" i="11" s="1"/>
  <c r="E11" i="11"/>
  <c r="L12" i="24" s="1"/>
  <c r="E14" i="11"/>
  <c r="L15" i="24" s="1"/>
  <c r="D18" i="11"/>
  <c r="F18" i="11" s="1"/>
  <c r="G18" i="11" s="1"/>
  <c r="D24" i="11"/>
  <c r="F24" i="11" s="1"/>
  <c r="H24" i="11" s="1"/>
  <c r="E31" i="11"/>
  <c r="L32" i="24" s="1"/>
  <c r="D38" i="11"/>
  <c r="I38" i="11" s="1"/>
  <c r="E42" i="6"/>
  <c r="G43" i="24" s="1"/>
  <c r="D41" i="6"/>
  <c r="I41" i="6" s="1"/>
  <c r="E38" i="6"/>
  <c r="G39" i="24" s="1"/>
  <c r="D36" i="6"/>
  <c r="I36" i="6" s="1"/>
  <c r="E34" i="6"/>
  <c r="G35" i="24" s="1"/>
  <c r="E32" i="6"/>
  <c r="G33" i="24" s="1"/>
  <c r="D30" i="6"/>
  <c r="I30" i="6" s="1"/>
  <c r="E28" i="6"/>
  <c r="G29" i="24" s="1"/>
  <c r="D26" i="6"/>
  <c r="F26" i="6" s="1"/>
  <c r="D24" i="6"/>
  <c r="E22" i="6"/>
  <c r="G23" i="24" s="1"/>
  <c r="D20" i="6"/>
  <c r="F20" i="6" s="1"/>
  <c r="E17" i="6"/>
  <c r="G18" i="24" s="1"/>
  <c r="D14" i="6"/>
  <c r="I14" i="6" s="1"/>
  <c r="E11" i="6"/>
  <c r="G12" i="24" s="1"/>
  <c r="D9" i="6"/>
  <c r="F9" i="6" s="1"/>
  <c r="H9" i="6" s="1"/>
  <c r="D8" i="6"/>
  <c r="F8" i="6" s="1"/>
  <c r="E40" i="6"/>
  <c r="G41" i="24" s="1"/>
  <c r="E41" i="6"/>
  <c r="G42" i="24" s="1"/>
  <c r="D39" i="6"/>
  <c r="I39" i="6" s="1"/>
  <c r="E37" i="6"/>
  <c r="G38" i="24" s="1"/>
  <c r="D35" i="6"/>
  <c r="I35" i="6" s="1"/>
  <c r="D33" i="6"/>
  <c r="E31" i="6"/>
  <c r="G32" i="24" s="1"/>
  <c r="D29" i="6"/>
  <c r="I29" i="6" s="1"/>
  <c r="E26" i="6"/>
  <c r="G27" i="24" s="1"/>
  <c r="D23" i="6"/>
  <c r="I23" i="6" s="1"/>
  <c r="E20" i="6"/>
  <c r="G21" i="24" s="1"/>
  <c r="D18" i="6"/>
  <c r="F18" i="6" s="1"/>
  <c r="G18" i="6" s="1"/>
  <c r="E16" i="6"/>
  <c r="G17" i="24" s="1"/>
  <c r="E14" i="6"/>
  <c r="G15" i="24" s="1"/>
  <c r="D12" i="6"/>
  <c r="I12" i="6" s="1"/>
  <c r="E10" i="6"/>
  <c r="G11" i="24" s="1"/>
  <c r="E8" i="6"/>
  <c r="G9" i="24" s="1"/>
  <c r="E7" i="6"/>
  <c r="G8" i="24" s="1"/>
  <c r="D42" i="6"/>
  <c r="D38" i="6"/>
  <c r="F38" i="6" s="1"/>
  <c r="D11" i="6"/>
  <c r="I11" i="6" s="1"/>
  <c r="E23" i="6"/>
  <c r="G24" i="24" s="1"/>
  <c r="E29" i="6"/>
  <c r="G30" i="24" s="1"/>
  <c r="E13" i="6"/>
  <c r="G14" i="24" s="1"/>
  <c r="E19" i="6"/>
  <c r="G20" i="24" s="1"/>
  <c r="E25" i="6"/>
  <c r="G26" i="24" s="1"/>
  <c r="D32" i="6"/>
  <c r="I32" i="6" s="1"/>
  <c r="D17" i="6"/>
  <c r="F17" i="6" s="1"/>
  <c r="E35" i="6"/>
  <c r="G36" i="24" s="1"/>
  <c r="D9" i="8"/>
  <c r="F9" i="8" s="1"/>
  <c r="E23" i="8"/>
  <c r="I24" i="24" s="1"/>
  <c r="D11" i="9"/>
  <c r="I11" i="9" s="1"/>
  <c r="E13" i="9"/>
  <c r="J14" i="24" s="1"/>
  <c r="E17" i="9"/>
  <c r="J18" i="24" s="1"/>
  <c r="E22" i="9"/>
  <c r="J23" i="24" s="1"/>
  <c r="E26" i="9"/>
  <c r="J27" i="24" s="1"/>
  <c r="E31" i="9"/>
  <c r="J32" i="24" s="1"/>
  <c r="E35" i="9"/>
  <c r="J36" i="24" s="1"/>
  <c r="D14" i="10"/>
  <c r="I14" i="10" s="1"/>
  <c r="D23" i="10"/>
  <c r="F23" i="10" s="1"/>
  <c r="E37" i="10"/>
  <c r="K38" i="24" s="1"/>
  <c r="D9" i="5"/>
  <c r="I9" i="5" s="1"/>
  <c r="D16" i="5"/>
  <c r="F16" i="5" s="1"/>
  <c r="G16" i="5" s="1"/>
  <c r="E23" i="5"/>
  <c r="F24" i="24" s="1"/>
  <c r="E14" i="8"/>
  <c r="I15" i="24" s="1"/>
  <c r="E21" i="8"/>
  <c r="I22" i="24" s="1"/>
  <c r="D27" i="8"/>
  <c r="I27" i="8" s="1"/>
  <c r="D34" i="8"/>
  <c r="I34" i="8" s="1"/>
  <c r="E10" i="9"/>
  <c r="J11" i="24" s="1"/>
  <c r="D12" i="9"/>
  <c r="I12" i="9" s="1"/>
  <c r="E14" i="9"/>
  <c r="J15" i="24" s="1"/>
  <c r="D17" i="9"/>
  <c r="I17" i="9" s="1"/>
  <c r="E19" i="9"/>
  <c r="J20" i="24" s="1"/>
  <c r="D21" i="9"/>
  <c r="I21" i="9" s="1"/>
  <c r="E23" i="9"/>
  <c r="J24" i="24" s="1"/>
  <c r="D26" i="9"/>
  <c r="I26" i="9" s="1"/>
  <c r="E28" i="9"/>
  <c r="J29" i="24" s="1"/>
  <c r="D30" i="9"/>
  <c r="I30" i="9" s="1"/>
  <c r="E32" i="9"/>
  <c r="J33" i="24" s="1"/>
  <c r="D35" i="9"/>
  <c r="I35" i="9" s="1"/>
  <c r="E38" i="9"/>
  <c r="J39" i="24" s="1"/>
  <c r="D41" i="9"/>
  <c r="F41" i="9" s="1"/>
  <c r="E7" i="10"/>
  <c r="K8" i="24" s="1"/>
  <c r="E13" i="10"/>
  <c r="K14" i="24" s="1"/>
  <c r="D17" i="10"/>
  <c r="I17" i="10" s="1"/>
  <c r="E22" i="10"/>
  <c r="K23" i="24" s="1"/>
  <c r="D26" i="10"/>
  <c r="F26" i="10" s="1"/>
  <c r="E31" i="10"/>
  <c r="K32" i="24" s="1"/>
  <c r="D35" i="10"/>
  <c r="F35" i="10" s="1"/>
  <c r="E40" i="10"/>
  <c r="K41" i="24" s="1"/>
  <c r="E10" i="11"/>
  <c r="L11" i="24" s="1"/>
  <c r="D12" i="11"/>
  <c r="I12" i="11" s="1"/>
  <c r="D14" i="11"/>
  <c r="I14" i="11" s="1"/>
  <c r="D15" i="11"/>
  <c r="F15" i="11" s="1"/>
  <c r="H15" i="11" s="1"/>
  <c r="E17" i="11"/>
  <c r="L18" i="24" s="1"/>
  <c r="E19" i="11"/>
  <c r="L20" i="24" s="1"/>
  <c r="D21" i="11"/>
  <c r="I21" i="11" s="1"/>
  <c r="E23" i="11"/>
  <c r="L24" i="24" s="1"/>
  <c r="D26" i="11"/>
  <c r="F26" i="11" s="1"/>
  <c r="E28" i="11"/>
  <c r="L29" i="24" s="1"/>
  <c r="D30" i="11"/>
  <c r="I30" i="11" s="1"/>
  <c r="E32" i="11"/>
  <c r="L33" i="24" s="1"/>
  <c r="D35" i="11"/>
  <c r="F35" i="11" s="1"/>
  <c r="E37" i="11"/>
  <c r="L38" i="24" s="1"/>
  <c r="D39" i="11"/>
  <c r="I39" i="11" s="1"/>
  <c r="E41" i="11"/>
  <c r="L42" i="24" s="1"/>
  <c r="D16" i="8"/>
  <c r="I16" i="8" s="1"/>
  <c r="E30" i="8"/>
  <c r="I31" i="24" s="1"/>
  <c r="D36" i="8"/>
  <c r="F36" i="8" s="1"/>
  <c r="D8" i="9"/>
  <c r="I8" i="9" s="1"/>
  <c r="D9" i="9"/>
  <c r="I9" i="9" s="1"/>
  <c r="D15" i="9"/>
  <c r="F15" i="9" s="1"/>
  <c r="H15" i="9" s="1"/>
  <c r="D20" i="9"/>
  <c r="I20" i="9" s="1"/>
  <c r="D24" i="9"/>
  <c r="F24" i="9" s="1"/>
  <c r="G24" i="9" s="1"/>
  <c r="D29" i="9"/>
  <c r="F29" i="9" s="1"/>
  <c r="D33" i="9"/>
  <c r="F33" i="9" s="1"/>
  <c r="H33" i="9" s="1"/>
  <c r="E37" i="9"/>
  <c r="J38" i="24" s="1"/>
  <c r="D39" i="9"/>
  <c r="I39" i="9" s="1"/>
  <c r="E41" i="9"/>
  <c r="J42" i="24" s="1"/>
  <c r="E10" i="10"/>
  <c r="K11" i="24" s="1"/>
  <c r="E19" i="10"/>
  <c r="K20" i="24" s="1"/>
  <c r="E28" i="10"/>
  <c r="K29" i="24" s="1"/>
  <c r="D32" i="10"/>
  <c r="I32" i="10" s="1"/>
  <c r="D41" i="10"/>
  <c r="I41" i="10" s="1"/>
  <c r="E14" i="5"/>
  <c r="F15" i="24" s="1"/>
  <c r="E21" i="5"/>
  <c r="F22" i="24" s="1"/>
  <c r="D27" i="5"/>
  <c r="I27" i="5" s="1"/>
  <c r="D7" i="8"/>
  <c r="I7" i="8" s="1"/>
  <c r="E12" i="8"/>
  <c r="I13" i="24" s="1"/>
  <c r="D18" i="8"/>
  <c r="F18" i="8" s="1"/>
  <c r="D25" i="8"/>
  <c r="F25" i="8" s="1"/>
  <c r="G25" i="8" s="1"/>
  <c r="E32" i="8"/>
  <c r="I33" i="24" s="1"/>
  <c r="E7" i="9"/>
  <c r="J8" i="24" s="1"/>
  <c r="E8" i="9"/>
  <c r="J9" i="24" s="1"/>
  <c r="E11" i="9"/>
  <c r="J12" i="24" s="1"/>
  <c r="D14" i="9"/>
  <c r="I14" i="9" s="1"/>
  <c r="E16" i="9"/>
  <c r="J17" i="24" s="1"/>
  <c r="D18" i="9"/>
  <c r="I18" i="9" s="1"/>
  <c r="E20" i="9"/>
  <c r="J21" i="24" s="1"/>
  <c r="D23" i="9"/>
  <c r="I23" i="9" s="1"/>
  <c r="E25" i="9"/>
  <c r="J26" i="24" s="1"/>
  <c r="D27" i="9"/>
  <c r="I27" i="9" s="1"/>
  <c r="E29" i="9"/>
  <c r="J30" i="24" s="1"/>
  <c r="D32" i="9"/>
  <c r="F32" i="9" s="1"/>
  <c r="E34" i="9"/>
  <c r="J35" i="24" s="1"/>
  <c r="D36" i="9"/>
  <c r="D38" i="9"/>
  <c r="I38" i="9" s="1"/>
  <c r="E40" i="9"/>
  <c r="J41" i="24" s="1"/>
  <c r="D42" i="9"/>
  <c r="I42" i="9" s="1"/>
  <c r="D8" i="10"/>
  <c r="F8" i="10" s="1"/>
  <c r="D11" i="10"/>
  <c r="I11" i="10" s="1"/>
  <c r="E16" i="10"/>
  <c r="K17" i="24" s="1"/>
  <c r="D20" i="10"/>
  <c r="F20" i="10" s="1"/>
  <c r="E25" i="10"/>
  <c r="K26" i="24" s="1"/>
  <c r="D29" i="10"/>
  <c r="F29" i="10" s="1"/>
  <c r="E34" i="10"/>
  <c r="K35" i="24" s="1"/>
  <c r="D38" i="10"/>
  <c r="I38" i="10" s="1"/>
  <c r="D17" i="11"/>
  <c r="F17" i="11" s="1"/>
  <c r="E20" i="11"/>
  <c r="L21" i="24" s="1"/>
  <c r="D23" i="11"/>
  <c r="I23" i="11" s="1"/>
  <c r="E25" i="11"/>
  <c r="L26" i="24" s="1"/>
  <c r="D27" i="11"/>
  <c r="F27" i="11" s="1"/>
  <c r="H27" i="11" s="1"/>
  <c r="E29" i="11"/>
  <c r="L30" i="24" s="1"/>
  <c r="D32" i="11"/>
  <c r="F32" i="11" s="1"/>
  <c r="E34" i="11"/>
  <c r="L35" i="24" s="1"/>
  <c r="D36" i="11"/>
  <c r="F36" i="11" s="1"/>
  <c r="G36" i="11" s="1"/>
  <c r="E38" i="11"/>
  <c r="L39" i="24" s="1"/>
  <c r="D41" i="11"/>
  <c r="I41" i="11" s="1"/>
  <c r="I7" i="12"/>
  <c r="F7" i="12"/>
  <c r="D41" i="12"/>
  <c r="E40" i="12"/>
  <c r="M41" i="24" s="1"/>
  <c r="D38" i="12"/>
  <c r="E37" i="12"/>
  <c r="M38" i="24" s="1"/>
  <c r="D35" i="12"/>
  <c r="E34" i="12"/>
  <c r="M35" i="24" s="1"/>
  <c r="D32" i="12"/>
  <c r="E31" i="12"/>
  <c r="M32" i="24" s="1"/>
  <c r="D29" i="12"/>
  <c r="E28" i="12"/>
  <c r="M29" i="24" s="1"/>
  <c r="D26" i="12"/>
  <c r="E25" i="12"/>
  <c r="M26" i="24" s="1"/>
  <c r="D23" i="12"/>
  <c r="E22" i="12"/>
  <c r="M23" i="24" s="1"/>
  <c r="D20" i="12"/>
  <c r="E19" i="12"/>
  <c r="M20" i="24" s="1"/>
  <c r="D17" i="12"/>
  <c r="E16" i="12"/>
  <c r="M17" i="24" s="1"/>
  <c r="D14" i="12"/>
  <c r="E13" i="12"/>
  <c r="M14" i="24" s="1"/>
  <c r="D11" i="12"/>
  <c r="E10" i="12"/>
  <c r="M11" i="24" s="1"/>
  <c r="D8" i="12"/>
  <c r="E7" i="12"/>
  <c r="M8" i="24" s="1"/>
  <c r="E42" i="12"/>
  <c r="M43" i="24" s="1"/>
  <c r="D40" i="12"/>
  <c r="E39" i="12"/>
  <c r="M40" i="24" s="1"/>
  <c r="D37" i="12"/>
  <c r="E36" i="12"/>
  <c r="M37" i="24" s="1"/>
  <c r="D34" i="12"/>
  <c r="E33" i="12"/>
  <c r="M34" i="24" s="1"/>
  <c r="D31" i="12"/>
  <c r="E30" i="12"/>
  <c r="M31" i="24" s="1"/>
  <c r="D28" i="12"/>
  <c r="E27" i="12"/>
  <c r="M28" i="24" s="1"/>
  <c r="D25" i="12"/>
  <c r="E24" i="12"/>
  <c r="M25" i="24" s="1"/>
  <c r="D22" i="12"/>
  <c r="E21" i="12"/>
  <c r="M22" i="24" s="1"/>
  <c r="D19" i="12"/>
  <c r="E18" i="12"/>
  <c r="M19" i="24" s="1"/>
  <c r="D16" i="12"/>
  <c r="E15" i="12"/>
  <c r="M16" i="24" s="1"/>
  <c r="D13" i="12"/>
  <c r="E12" i="12"/>
  <c r="M13" i="24" s="1"/>
  <c r="D10" i="12"/>
  <c r="E9" i="12"/>
  <c r="M10" i="24" s="1"/>
  <c r="D42" i="12"/>
  <c r="E41" i="12"/>
  <c r="M42" i="24" s="1"/>
  <c r="D39" i="12"/>
  <c r="E38" i="12"/>
  <c r="M39" i="24" s="1"/>
  <c r="D36" i="12"/>
  <c r="E35" i="12"/>
  <c r="M36" i="24" s="1"/>
  <c r="D33" i="12"/>
  <c r="E32" i="12"/>
  <c r="M33" i="24" s="1"/>
  <c r="D30" i="12"/>
  <c r="E29" i="12"/>
  <c r="M30" i="24" s="1"/>
  <c r="D27" i="12"/>
  <c r="E26" i="12"/>
  <c r="M27" i="24" s="1"/>
  <c r="D24" i="12"/>
  <c r="E23" i="12"/>
  <c r="M24" i="24" s="1"/>
  <c r="D21" i="12"/>
  <c r="E20" i="12"/>
  <c r="M21" i="24" s="1"/>
  <c r="D18" i="12"/>
  <c r="E17" i="12"/>
  <c r="M18" i="24" s="1"/>
  <c r="D15" i="12"/>
  <c r="E14" i="12"/>
  <c r="M15" i="24" s="1"/>
  <c r="D12" i="12"/>
  <c r="E11" i="12"/>
  <c r="M12" i="24" s="1"/>
  <c r="D9" i="12"/>
  <c r="E8" i="12"/>
  <c r="M9" i="24" s="1"/>
  <c r="G24" i="11"/>
  <c r="F30" i="11"/>
  <c r="H30" i="11" s="1"/>
  <c r="F21" i="11"/>
  <c r="H21" i="11" s="1"/>
  <c r="I20" i="11"/>
  <c r="I29" i="11"/>
  <c r="F29" i="11"/>
  <c r="I8" i="11"/>
  <c r="I17" i="11"/>
  <c r="I24" i="11"/>
  <c r="D7" i="11"/>
  <c r="E9" i="11"/>
  <c r="L10" i="24" s="1"/>
  <c r="D10" i="11"/>
  <c r="E12" i="11"/>
  <c r="L13" i="24" s="1"/>
  <c r="D13" i="11"/>
  <c r="E15" i="11"/>
  <c r="L16" i="24" s="1"/>
  <c r="D16" i="11"/>
  <c r="E18" i="11"/>
  <c r="L19" i="24" s="1"/>
  <c r="D19" i="11"/>
  <c r="E21" i="11"/>
  <c r="L22" i="24" s="1"/>
  <c r="D22" i="11"/>
  <c r="E24" i="11"/>
  <c r="L25" i="24" s="1"/>
  <c r="D25" i="11"/>
  <c r="E27" i="11"/>
  <c r="L28" i="24" s="1"/>
  <c r="D28" i="11"/>
  <c r="E30" i="11"/>
  <c r="L31" i="24" s="1"/>
  <c r="D31" i="11"/>
  <c r="E33" i="11"/>
  <c r="L34" i="24" s="1"/>
  <c r="D34" i="11"/>
  <c r="E36" i="11"/>
  <c r="L37" i="24" s="1"/>
  <c r="D37" i="11"/>
  <c r="E39" i="11"/>
  <c r="L40" i="24" s="1"/>
  <c r="D40" i="11"/>
  <c r="F41" i="10"/>
  <c r="F38" i="10"/>
  <c r="E8" i="10"/>
  <c r="K9" i="24" s="1"/>
  <c r="D9" i="10"/>
  <c r="E11" i="10"/>
  <c r="K12" i="24" s="1"/>
  <c r="D12" i="10"/>
  <c r="E14" i="10"/>
  <c r="K15" i="24" s="1"/>
  <c r="D15" i="10"/>
  <c r="E17" i="10"/>
  <c r="K18" i="24" s="1"/>
  <c r="D18" i="10"/>
  <c r="E20" i="10"/>
  <c r="K21" i="24" s="1"/>
  <c r="D21" i="10"/>
  <c r="E23" i="10"/>
  <c r="K24" i="24" s="1"/>
  <c r="D24" i="10"/>
  <c r="E26" i="10"/>
  <c r="K27" i="24" s="1"/>
  <c r="D27" i="10"/>
  <c r="E29" i="10"/>
  <c r="K30" i="24" s="1"/>
  <c r="D30" i="10"/>
  <c r="E32" i="10"/>
  <c r="K33" i="24" s="1"/>
  <c r="D33" i="10"/>
  <c r="E35" i="10"/>
  <c r="K36" i="24" s="1"/>
  <c r="D36" i="10"/>
  <c r="E38" i="10"/>
  <c r="K39" i="24" s="1"/>
  <c r="D39" i="10"/>
  <c r="E41" i="10"/>
  <c r="K42" i="24" s="1"/>
  <c r="D42" i="10"/>
  <c r="D7" i="10"/>
  <c r="E9" i="10"/>
  <c r="K10" i="24" s="1"/>
  <c r="D10" i="10"/>
  <c r="E12" i="10"/>
  <c r="K13" i="24" s="1"/>
  <c r="D13" i="10"/>
  <c r="E15" i="10"/>
  <c r="K16" i="24" s="1"/>
  <c r="D16" i="10"/>
  <c r="E18" i="10"/>
  <c r="K19" i="24" s="1"/>
  <c r="D19" i="10"/>
  <c r="E21" i="10"/>
  <c r="K22" i="24" s="1"/>
  <c r="D22" i="10"/>
  <c r="E24" i="10"/>
  <c r="K25" i="24" s="1"/>
  <c r="D25" i="10"/>
  <c r="E27" i="10"/>
  <c r="K28" i="24" s="1"/>
  <c r="D28" i="10"/>
  <c r="E30" i="10"/>
  <c r="K31" i="24" s="1"/>
  <c r="D31" i="10"/>
  <c r="E33" i="10"/>
  <c r="K34" i="24" s="1"/>
  <c r="D34" i="10"/>
  <c r="E36" i="10"/>
  <c r="K37" i="24" s="1"/>
  <c r="D37" i="10"/>
  <c r="E39" i="10"/>
  <c r="K40" i="24" s="1"/>
  <c r="D40" i="10"/>
  <c r="F21" i="9"/>
  <c r="F42" i="9"/>
  <c r="H42" i="9" s="1"/>
  <c r="G33" i="9"/>
  <c r="I15" i="9"/>
  <c r="F35" i="9"/>
  <c r="F11" i="9"/>
  <c r="F20" i="9"/>
  <c r="I29" i="9"/>
  <c r="F8" i="9"/>
  <c r="I33" i="9"/>
  <c r="F23" i="9"/>
  <c r="D7" i="9"/>
  <c r="E9" i="9"/>
  <c r="J10" i="24" s="1"/>
  <c r="D10" i="9"/>
  <c r="E12" i="9"/>
  <c r="J13" i="24" s="1"/>
  <c r="D13" i="9"/>
  <c r="E15" i="9"/>
  <c r="J16" i="24" s="1"/>
  <c r="D16" i="9"/>
  <c r="E18" i="9"/>
  <c r="J19" i="24" s="1"/>
  <c r="D19" i="9"/>
  <c r="E21" i="9"/>
  <c r="J22" i="24" s="1"/>
  <c r="D22" i="9"/>
  <c r="E24" i="9"/>
  <c r="J25" i="24" s="1"/>
  <c r="D25" i="9"/>
  <c r="E27" i="9"/>
  <c r="J28" i="24" s="1"/>
  <c r="D28" i="9"/>
  <c r="E30" i="9"/>
  <c r="J31" i="24" s="1"/>
  <c r="D31" i="9"/>
  <c r="E33" i="9"/>
  <c r="J34" i="24" s="1"/>
  <c r="D34" i="9"/>
  <c r="E36" i="9"/>
  <c r="J37" i="24" s="1"/>
  <c r="D37" i="9"/>
  <c r="E39" i="9"/>
  <c r="J40" i="24" s="1"/>
  <c r="D40" i="9"/>
  <c r="I36" i="8"/>
  <c r="D41" i="8"/>
  <c r="E40" i="8"/>
  <c r="I41" i="24" s="1"/>
  <c r="D38" i="8"/>
  <c r="E37" i="8"/>
  <c r="I38" i="24" s="1"/>
  <c r="D35" i="8"/>
  <c r="E34" i="8"/>
  <c r="I35" i="24" s="1"/>
  <c r="D32" i="8"/>
  <c r="E31" i="8"/>
  <c r="I32" i="24" s="1"/>
  <c r="D29" i="8"/>
  <c r="E28" i="8"/>
  <c r="I29" i="24" s="1"/>
  <c r="D26" i="8"/>
  <c r="E25" i="8"/>
  <c r="I26" i="24" s="1"/>
  <c r="D23" i="8"/>
  <c r="E22" i="8"/>
  <c r="I23" i="24" s="1"/>
  <c r="D20" i="8"/>
  <c r="E19" i="8"/>
  <c r="I20" i="24" s="1"/>
  <c r="D17" i="8"/>
  <c r="E16" i="8"/>
  <c r="I17" i="24" s="1"/>
  <c r="D14" i="8"/>
  <c r="E13" i="8"/>
  <c r="I14" i="24" s="1"/>
  <c r="D11" i="8"/>
  <c r="E10" i="8"/>
  <c r="I11" i="24" s="1"/>
  <c r="D8" i="8"/>
  <c r="E7" i="8"/>
  <c r="I8" i="24" s="1"/>
  <c r="E42" i="8"/>
  <c r="I43" i="24" s="1"/>
  <c r="D40" i="8"/>
  <c r="E9" i="8"/>
  <c r="I10" i="24" s="1"/>
  <c r="E11" i="8"/>
  <c r="I12" i="24" s="1"/>
  <c r="D13" i="8"/>
  <c r="D15" i="8"/>
  <c r="E18" i="8"/>
  <c r="I19" i="24" s="1"/>
  <c r="E20" i="8"/>
  <c r="I21" i="24" s="1"/>
  <c r="D22" i="8"/>
  <c r="D24" i="8"/>
  <c r="E27" i="8"/>
  <c r="I28" i="24" s="1"/>
  <c r="E29" i="8"/>
  <c r="I30" i="24" s="1"/>
  <c r="D31" i="8"/>
  <c r="D33" i="8"/>
  <c r="E36" i="8"/>
  <c r="I37" i="24" s="1"/>
  <c r="E38" i="8"/>
  <c r="I39" i="24" s="1"/>
  <c r="D42" i="8"/>
  <c r="I9" i="8"/>
  <c r="E8" i="8"/>
  <c r="I9" i="24" s="1"/>
  <c r="D10" i="8"/>
  <c r="D12" i="8"/>
  <c r="E15" i="8"/>
  <c r="I16" i="24" s="1"/>
  <c r="E17" i="8"/>
  <c r="I18" i="24" s="1"/>
  <c r="D19" i="8"/>
  <c r="D21" i="8"/>
  <c r="E24" i="8"/>
  <c r="I25" i="24" s="1"/>
  <c r="E26" i="8"/>
  <c r="I27" i="24" s="1"/>
  <c r="D28" i="8"/>
  <c r="D30" i="8"/>
  <c r="E33" i="8"/>
  <c r="I34" i="24" s="1"/>
  <c r="E35" i="8"/>
  <c r="I36" i="24" s="1"/>
  <c r="D37" i="8"/>
  <c r="D39" i="8"/>
  <c r="E41" i="8"/>
  <c r="I42" i="24" s="1"/>
  <c r="D41" i="7"/>
  <c r="E40" i="7"/>
  <c r="H41" i="24" s="1"/>
  <c r="D38" i="7"/>
  <c r="E37" i="7"/>
  <c r="H38" i="24" s="1"/>
  <c r="D35" i="7"/>
  <c r="E34" i="7"/>
  <c r="H35" i="24" s="1"/>
  <c r="D32" i="7"/>
  <c r="E31" i="7"/>
  <c r="H32" i="24" s="1"/>
  <c r="D29" i="7"/>
  <c r="E28" i="7"/>
  <c r="H29" i="24" s="1"/>
  <c r="D26" i="7"/>
  <c r="E25" i="7"/>
  <c r="H26" i="24" s="1"/>
  <c r="D23" i="7"/>
  <c r="E22" i="7"/>
  <c r="H23" i="24" s="1"/>
  <c r="D20" i="7"/>
  <c r="E19" i="7"/>
  <c r="H20" i="24" s="1"/>
  <c r="D17" i="7"/>
  <c r="E16" i="7"/>
  <c r="H17" i="24" s="1"/>
  <c r="D14" i="7"/>
  <c r="E13" i="7"/>
  <c r="H14" i="24" s="1"/>
  <c r="D11" i="7"/>
  <c r="E10" i="7"/>
  <c r="H11" i="24" s="1"/>
  <c r="D8" i="7"/>
  <c r="E7" i="7"/>
  <c r="H8" i="24" s="1"/>
  <c r="E42" i="7"/>
  <c r="H43" i="24" s="1"/>
  <c r="D40" i="7"/>
  <c r="E39" i="7"/>
  <c r="H40" i="24" s="1"/>
  <c r="D37" i="7"/>
  <c r="E36" i="7"/>
  <c r="H37" i="24" s="1"/>
  <c r="D34" i="7"/>
  <c r="E33" i="7"/>
  <c r="H34" i="24" s="1"/>
  <c r="D31" i="7"/>
  <c r="E30" i="7"/>
  <c r="H31" i="24" s="1"/>
  <c r="D28" i="7"/>
  <c r="E27" i="7"/>
  <c r="H28" i="24" s="1"/>
  <c r="D25" i="7"/>
  <c r="E24" i="7"/>
  <c r="H25" i="24" s="1"/>
  <c r="D22" i="7"/>
  <c r="E21" i="7"/>
  <c r="H22" i="24" s="1"/>
  <c r="D19" i="7"/>
  <c r="E18" i="7"/>
  <c r="H19" i="24" s="1"/>
  <c r="D16" i="7"/>
  <c r="E15" i="7"/>
  <c r="H16" i="24" s="1"/>
  <c r="D13" i="7"/>
  <c r="E12" i="7"/>
  <c r="H13" i="24" s="1"/>
  <c r="D10" i="7"/>
  <c r="E9" i="7"/>
  <c r="H10" i="24" s="1"/>
  <c r="E8" i="7"/>
  <c r="H9" i="24" s="1"/>
  <c r="D12" i="7"/>
  <c r="E17" i="7"/>
  <c r="H18" i="24" s="1"/>
  <c r="D21" i="7"/>
  <c r="E26" i="7"/>
  <c r="H27" i="24" s="1"/>
  <c r="D30" i="7"/>
  <c r="E35" i="7"/>
  <c r="H36" i="24" s="1"/>
  <c r="D39" i="7"/>
  <c r="E11" i="7"/>
  <c r="H12" i="24" s="1"/>
  <c r="D15" i="7"/>
  <c r="E20" i="7"/>
  <c r="H21" i="24" s="1"/>
  <c r="D24" i="7"/>
  <c r="E29" i="7"/>
  <c r="H30" i="24" s="1"/>
  <c r="D33" i="7"/>
  <c r="E38" i="7"/>
  <c r="H39" i="24" s="1"/>
  <c r="D42" i="7"/>
  <c r="D7" i="7"/>
  <c r="D9" i="7"/>
  <c r="E14" i="7"/>
  <c r="H15" i="24" s="1"/>
  <c r="D18" i="7"/>
  <c r="E23" i="7"/>
  <c r="H24" i="24" s="1"/>
  <c r="D27" i="7"/>
  <c r="E32" i="7"/>
  <c r="H33" i="24" s="1"/>
  <c r="D36" i="7"/>
  <c r="E41" i="7"/>
  <c r="H42" i="24" s="1"/>
  <c r="H18" i="6"/>
  <c r="I38" i="6"/>
  <c r="I8" i="6"/>
  <c r="F27" i="6"/>
  <c r="F36" i="6"/>
  <c r="D7" i="6"/>
  <c r="E9" i="6"/>
  <c r="G10" i="24" s="1"/>
  <c r="D10" i="6"/>
  <c r="E12" i="6"/>
  <c r="G13" i="24" s="1"/>
  <c r="D13" i="6"/>
  <c r="E15" i="6"/>
  <c r="G16" i="24" s="1"/>
  <c r="D16" i="6"/>
  <c r="E18" i="6"/>
  <c r="G19" i="24" s="1"/>
  <c r="D19" i="6"/>
  <c r="E21" i="6"/>
  <c r="G22" i="24" s="1"/>
  <c r="D22" i="6"/>
  <c r="E24" i="6"/>
  <c r="G25" i="24" s="1"/>
  <c r="D25" i="6"/>
  <c r="E27" i="6"/>
  <c r="G28" i="24" s="1"/>
  <c r="D28" i="6"/>
  <c r="E30" i="6"/>
  <c r="G31" i="24" s="1"/>
  <c r="D31" i="6"/>
  <c r="E33" i="6"/>
  <c r="G34" i="24" s="1"/>
  <c r="D34" i="6"/>
  <c r="E36" i="6"/>
  <c r="G37" i="24" s="1"/>
  <c r="D37" i="6"/>
  <c r="E39" i="6"/>
  <c r="G40" i="24" s="1"/>
  <c r="D40" i="6"/>
  <c r="H7" i="5"/>
  <c r="G7" i="5"/>
  <c r="I7" i="5"/>
  <c r="F9" i="5"/>
  <c r="F27" i="5"/>
  <c r="E30" i="5"/>
  <c r="F31" i="24" s="1"/>
  <c r="E32" i="5"/>
  <c r="F33" i="24" s="1"/>
  <c r="D34" i="5"/>
  <c r="D36" i="5"/>
  <c r="E39" i="5"/>
  <c r="F40" i="24" s="1"/>
  <c r="E41" i="5"/>
  <c r="F42" i="24" s="1"/>
  <c r="E9" i="5"/>
  <c r="F10" i="24" s="1"/>
  <c r="E11" i="5"/>
  <c r="F12" i="24" s="1"/>
  <c r="E8" i="5"/>
  <c r="F9" i="24" s="1"/>
  <c r="D10" i="5"/>
  <c r="D12" i="5"/>
  <c r="E15" i="5"/>
  <c r="F16" i="24" s="1"/>
  <c r="E17" i="5"/>
  <c r="F18" i="24" s="1"/>
  <c r="D19" i="5"/>
  <c r="D21" i="5"/>
  <c r="E24" i="5"/>
  <c r="F25" i="24" s="1"/>
  <c r="E26" i="5"/>
  <c r="F27" i="24" s="1"/>
  <c r="D28" i="5"/>
  <c r="D30" i="5"/>
  <c r="E33" i="5"/>
  <c r="F34" i="24" s="1"/>
  <c r="E35" i="5"/>
  <c r="F36" i="24" s="1"/>
  <c r="D37" i="5"/>
  <c r="D39" i="5"/>
  <c r="D41" i="5"/>
  <c r="E40" i="5"/>
  <c r="F41" i="24" s="1"/>
  <c r="D38" i="5"/>
  <c r="E37" i="5"/>
  <c r="F38" i="24" s="1"/>
  <c r="D35" i="5"/>
  <c r="E34" i="5"/>
  <c r="F35" i="24" s="1"/>
  <c r="D32" i="5"/>
  <c r="E31" i="5"/>
  <c r="F32" i="24" s="1"/>
  <c r="D29" i="5"/>
  <c r="E28" i="5"/>
  <c r="F29" i="24" s="1"/>
  <c r="D26" i="5"/>
  <c r="E25" i="5"/>
  <c r="F26" i="24" s="1"/>
  <c r="D23" i="5"/>
  <c r="E22" i="5"/>
  <c r="F23" i="24" s="1"/>
  <c r="D20" i="5"/>
  <c r="E19" i="5"/>
  <c r="F20" i="24" s="1"/>
  <c r="D17" i="5"/>
  <c r="E16" i="5"/>
  <c r="F17" i="24" s="1"/>
  <c r="D14" i="5"/>
  <c r="E13" i="5"/>
  <c r="F14" i="24" s="1"/>
  <c r="D11" i="5"/>
  <c r="E10" i="5"/>
  <c r="F11" i="24" s="1"/>
  <c r="D8" i="5"/>
  <c r="E7" i="5"/>
  <c r="F8" i="24" s="1"/>
  <c r="D13" i="5"/>
  <c r="D15" i="5"/>
  <c r="E18" i="5"/>
  <c r="F19" i="24" s="1"/>
  <c r="E20" i="5"/>
  <c r="F21" i="24" s="1"/>
  <c r="D22" i="5"/>
  <c r="D24" i="5"/>
  <c r="E27" i="5"/>
  <c r="F28" i="24" s="1"/>
  <c r="E29" i="5"/>
  <c r="F30" i="24" s="1"/>
  <c r="D31" i="5"/>
  <c r="D33" i="5"/>
  <c r="E36" i="5"/>
  <c r="F37" i="24" s="1"/>
  <c r="E38" i="5"/>
  <c r="F39" i="24" s="1"/>
  <c r="D40" i="5"/>
  <c r="D42" i="5"/>
  <c r="I35" i="10" l="1"/>
  <c r="I18" i="6"/>
  <c r="F32" i="6"/>
  <c r="I9" i="11"/>
  <c r="F23" i="11"/>
  <c r="H23" i="11" s="1"/>
  <c r="I35" i="11"/>
  <c r="F14" i="10"/>
  <c r="H14" i="10" s="1"/>
  <c r="H25" i="8"/>
  <c r="F16" i="8"/>
  <c r="F34" i="8"/>
  <c r="F7" i="8"/>
  <c r="G7" i="8" s="1"/>
  <c r="F14" i="9"/>
  <c r="G14" i="9" s="1"/>
  <c r="G15" i="9"/>
  <c r="F41" i="6"/>
  <c r="F14" i="6"/>
  <c r="H14" i="6" s="1"/>
  <c r="F39" i="6"/>
  <c r="H39" i="6" s="1"/>
  <c r="F12" i="6"/>
  <c r="H12" i="6" s="1"/>
  <c r="F11" i="6"/>
  <c r="I25" i="8"/>
  <c r="I25" i="5"/>
  <c r="F12" i="9"/>
  <c r="G25" i="5"/>
  <c r="I18" i="8"/>
  <c r="I41" i="9"/>
  <c r="I29" i="10"/>
  <c r="G30" i="11"/>
  <c r="H18" i="11"/>
  <c r="H36" i="11"/>
  <c r="I27" i="11"/>
  <c r="I26" i="11"/>
  <c r="G27" i="11"/>
  <c r="I36" i="11"/>
  <c r="I11" i="11"/>
  <c r="F12" i="11"/>
  <c r="H12" i="11" s="1"/>
  <c r="F35" i="6"/>
  <c r="H35" i="6" s="1"/>
  <c r="F29" i="6"/>
  <c r="H29" i="6" s="1"/>
  <c r="I9" i="6"/>
  <c r="G9" i="6"/>
  <c r="F30" i="6"/>
  <c r="F27" i="8"/>
  <c r="H27" i="8" s="1"/>
  <c r="F26" i="9"/>
  <c r="G26" i="9" s="1"/>
  <c r="F39" i="9"/>
  <c r="H39" i="9" s="1"/>
  <c r="F11" i="10"/>
  <c r="H11" i="10" s="1"/>
  <c r="F17" i="10"/>
  <c r="H17" i="10" s="1"/>
  <c r="F41" i="11"/>
  <c r="F38" i="11"/>
  <c r="H38" i="11" s="1"/>
  <c r="G15" i="11"/>
  <c r="G21" i="11"/>
  <c r="G9" i="11"/>
  <c r="F42" i="11"/>
  <c r="G42" i="11" s="1"/>
  <c r="I18" i="11"/>
  <c r="F15" i="6"/>
  <c r="H15" i="6" s="1"/>
  <c r="F18" i="5"/>
  <c r="G18" i="5" s="1"/>
  <c r="F21" i="6"/>
  <c r="H21" i="6" s="1"/>
  <c r="F27" i="9"/>
  <c r="H27" i="9" s="1"/>
  <c r="I15" i="11"/>
  <c r="I16" i="5"/>
  <c r="I32" i="9"/>
  <c r="I24" i="9"/>
  <c r="F38" i="9"/>
  <c r="H38" i="9" s="1"/>
  <c r="H24" i="9"/>
  <c r="I23" i="10"/>
  <c r="I33" i="11"/>
  <c r="H16" i="5"/>
  <c r="F23" i="6"/>
  <c r="H23" i="6" s="1"/>
  <c r="F17" i="9"/>
  <c r="G17" i="9" s="1"/>
  <c r="I20" i="10"/>
  <c r="I8" i="10"/>
  <c r="F32" i="10"/>
  <c r="H32" i="10" s="1"/>
  <c r="I32" i="11"/>
  <c r="F14" i="11"/>
  <c r="H14" i="11" s="1"/>
  <c r="G33" i="11"/>
  <c r="I26" i="6"/>
  <c r="I17" i="6"/>
  <c r="I20" i="6"/>
  <c r="I26" i="10"/>
  <c r="I24" i="6"/>
  <c r="F24" i="6"/>
  <c r="I42" i="6"/>
  <c r="F42" i="6"/>
  <c r="F18" i="9"/>
  <c r="F30" i="9"/>
  <c r="H30" i="9" s="1"/>
  <c r="F9" i="9"/>
  <c r="F39" i="11"/>
  <c r="I36" i="9"/>
  <c r="F36" i="9"/>
  <c r="I33" i="6"/>
  <c r="F33" i="6"/>
  <c r="I41" i="12"/>
  <c r="F41" i="12"/>
  <c r="I15" i="12"/>
  <c r="F15" i="12"/>
  <c r="I24" i="12"/>
  <c r="F24" i="12"/>
  <c r="I33" i="12"/>
  <c r="F33" i="12"/>
  <c r="I42" i="12"/>
  <c r="F42" i="12"/>
  <c r="I16" i="12"/>
  <c r="F16" i="12"/>
  <c r="I25" i="12"/>
  <c r="F25" i="12"/>
  <c r="I34" i="12"/>
  <c r="F34" i="12"/>
  <c r="I11" i="12"/>
  <c r="F11" i="12"/>
  <c r="I20" i="12"/>
  <c r="F20" i="12"/>
  <c r="I29" i="12"/>
  <c r="F29" i="12"/>
  <c r="I38" i="12"/>
  <c r="F38" i="12"/>
  <c r="H7" i="12"/>
  <c r="G7" i="12"/>
  <c r="I9" i="12"/>
  <c r="F9" i="12"/>
  <c r="I18" i="12"/>
  <c r="F18" i="12"/>
  <c r="I27" i="12"/>
  <c r="F27" i="12"/>
  <c r="I36" i="12"/>
  <c r="F36" i="12"/>
  <c r="I10" i="12"/>
  <c r="F10" i="12"/>
  <c r="I19" i="12"/>
  <c r="F19" i="12"/>
  <c r="I28" i="12"/>
  <c r="F28" i="12"/>
  <c r="I37" i="12"/>
  <c r="F37" i="12"/>
  <c r="I14" i="12"/>
  <c r="F14" i="12"/>
  <c r="I23" i="12"/>
  <c r="F23" i="12"/>
  <c r="I32" i="12"/>
  <c r="F32" i="12"/>
  <c r="I12" i="12"/>
  <c r="F12" i="12"/>
  <c r="I21" i="12"/>
  <c r="F21" i="12"/>
  <c r="I30" i="12"/>
  <c r="F30" i="12"/>
  <c r="I39" i="12"/>
  <c r="F39" i="12"/>
  <c r="I13" i="12"/>
  <c r="F13" i="12"/>
  <c r="I22" i="12"/>
  <c r="F22" i="12"/>
  <c r="I31" i="12"/>
  <c r="F31" i="12"/>
  <c r="I40" i="12"/>
  <c r="F40" i="12"/>
  <c r="I8" i="12"/>
  <c r="F8" i="12"/>
  <c r="I17" i="12"/>
  <c r="F17" i="12"/>
  <c r="I26" i="12"/>
  <c r="F26" i="12"/>
  <c r="I35" i="12"/>
  <c r="F35" i="12"/>
  <c r="F34" i="11"/>
  <c r="I34" i="11"/>
  <c r="H17" i="11"/>
  <c r="G17" i="11"/>
  <c r="F40" i="11"/>
  <c r="I40" i="11"/>
  <c r="F31" i="11"/>
  <c r="I31" i="11"/>
  <c r="F22" i="11"/>
  <c r="I22" i="11"/>
  <c r="F13" i="11"/>
  <c r="I13" i="11"/>
  <c r="G23" i="11"/>
  <c r="G20" i="11"/>
  <c r="H20" i="11"/>
  <c r="F25" i="11"/>
  <c r="I25" i="11"/>
  <c r="F16" i="11"/>
  <c r="I16" i="11"/>
  <c r="I7" i="11"/>
  <c r="F7" i="11"/>
  <c r="H32" i="11"/>
  <c r="G32" i="11"/>
  <c r="H35" i="11"/>
  <c r="G35" i="11"/>
  <c r="H26" i="11"/>
  <c r="G26" i="11"/>
  <c r="H8" i="11"/>
  <c r="G8" i="11"/>
  <c r="I37" i="11"/>
  <c r="F37" i="11"/>
  <c r="I28" i="11"/>
  <c r="F28" i="11"/>
  <c r="I19" i="11"/>
  <c r="F19" i="11"/>
  <c r="I10" i="11"/>
  <c r="F10" i="11"/>
  <c r="H41" i="11"/>
  <c r="G41" i="11"/>
  <c r="G11" i="11"/>
  <c r="H11" i="11"/>
  <c r="G29" i="11"/>
  <c r="H29" i="11"/>
  <c r="I37" i="10"/>
  <c r="F37" i="10"/>
  <c r="I28" i="10"/>
  <c r="F28" i="10"/>
  <c r="I19" i="10"/>
  <c r="F19" i="10"/>
  <c r="I10" i="10"/>
  <c r="F10" i="10"/>
  <c r="I42" i="10"/>
  <c r="F42" i="10"/>
  <c r="I33" i="10"/>
  <c r="F33" i="10"/>
  <c r="F24" i="10"/>
  <c r="I24" i="10"/>
  <c r="I15" i="10"/>
  <c r="F15" i="10"/>
  <c r="H38" i="10"/>
  <c r="G38" i="10"/>
  <c r="H26" i="10"/>
  <c r="G26" i="10"/>
  <c r="H41" i="10"/>
  <c r="G41" i="10"/>
  <c r="I40" i="10"/>
  <c r="F40" i="10"/>
  <c r="I31" i="10"/>
  <c r="F31" i="10"/>
  <c r="I22" i="10"/>
  <c r="F22" i="10"/>
  <c r="I13" i="10"/>
  <c r="F13" i="10"/>
  <c r="I36" i="10"/>
  <c r="F36" i="10"/>
  <c r="I27" i="10"/>
  <c r="F27" i="10"/>
  <c r="I18" i="10"/>
  <c r="F18" i="10"/>
  <c r="I9" i="10"/>
  <c r="F9" i="10"/>
  <c r="H20" i="10"/>
  <c r="G20" i="10"/>
  <c r="H35" i="10"/>
  <c r="G35" i="10"/>
  <c r="H8" i="10"/>
  <c r="G8" i="10"/>
  <c r="H23" i="10"/>
  <c r="G23" i="10"/>
  <c r="I34" i="10"/>
  <c r="F34" i="10"/>
  <c r="I25" i="10"/>
  <c r="F25" i="10"/>
  <c r="I16" i="10"/>
  <c r="F16" i="10"/>
  <c r="I7" i="10"/>
  <c r="F7" i="10"/>
  <c r="F39" i="10"/>
  <c r="I39" i="10"/>
  <c r="F30" i="10"/>
  <c r="I30" i="10"/>
  <c r="F21" i="10"/>
  <c r="I21" i="10"/>
  <c r="F12" i="10"/>
  <c r="I12" i="10"/>
  <c r="H29" i="10"/>
  <c r="G29" i="10"/>
  <c r="G14" i="10"/>
  <c r="H21" i="9"/>
  <c r="G21" i="9"/>
  <c r="G42" i="9"/>
  <c r="H12" i="9"/>
  <c r="G12" i="9"/>
  <c r="I34" i="9"/>
  <c r="F34" i="9"/>
  <c r="I25" i="9"/>
  <c r="F25" i="9"/>
  <c r="F16" i="9"/>
  <c r="I16" i="9"/>
  <c r="I7" i="9"/>
  <c r="F7" i="9"/>
  <c r="G29" i="9"/>
  <c r="H29" i="9"/>
  <c r="G35" i="9"/>
  <c r="H35" i="9"/>
  <c r="I37" i="9"/>
  <c r="F37" i="9"/>
  <c r="I28" i="9"/>
  <c r="F28" i="9"/>
  <c r="I19" i="9"/>
  <c r="F19" i="9"/>
  <c r="I10" i="9"/>
  <c r="F10" i="9"/>
  <c r="H41" i="9"/>
  <c r="G41" i="9"/>
  <c r="H32" i="9"/>
  <c r="G32" i="9"/>
  <c r="H23" i="9"/>
  <c r="G23" i="9"/>
  <c r="H14" i="9"/>
  <c r="G11" i="9"/>
  <c r="H11" i="9"/>
  <c r="F40" i="9"/>
  <c r="I40" i="9"/>
  <c r="F31" i="9"/>
  <c r="I31" i="9"/>
  <c r="F22" i="9"/>
  <c r="I22" i="9"/>
  <c r="F13" i="9"/>
  <c r="I13" i="9"/>
  <c r="G8" i="9"/>
  <c r="H8" i="9"/>
  <c r="G20" i="9"/>
  <c r="H20" i="9"/>
  <c r="I30" i="8"/>
  <c r="F30" i="8"/>
  <c r="I42" i="8"/>
  <c r="F42" i="8"/>
  <c r="H16" i="8"/>
  <c r="G16" i="8"/>
  <c r="I40" i="8"/>
  <c r="F40" i="8"/>
  <c r="I17" i="8"/>
  <c r="F17" i="8"/>
  <c r="I28" i="8"/>
  <c r="F28" i="8"/>
  <c r="I21" i="8"/>
  <c r="F21" i="8"/>
  <c r="G9" i="8"/>
  <c r="H9" i="8"/>
  <c r="I33" i="8"/>
  <c r="F33" i="8"/>
  <c r="I15" i="8"/>
  <c r="F15" i="8"/>
  <c r="I14" i="8"/>
  <c r="F14" i="8"/>
  <c r="F23" i="8"/>
  <c r="I23" i="8"/>
  <c r="I32" i="8"/>
  <c r="F32" i="8"/>
  <c r="I41" i="8"/>
  <c r="F41" i="8"/>
  <c r="I37" i="8"/>
  <c r="F37" i="8"/>
  <c r="I10" i="8"/>
  <c r="F10" i="8"/>
  <c r="H34" i="8"/>
  <c r="G34" i="8"/>
  <c r="F22" i="8"/>
  <c r="I22" i="8"/>
  <c r="I8" i="8"/>
  <c r="F8" i="8"/>
  <c r="I26" i="8"/>
  <c r="F26" i="8"/>
  <c r="I35" i="8"/>
  <c r="F35" i="8"/>
  <c r="I39" i="8"/>
  <c r="F39" i="8"/>
  <c r="I19" i="8"/>
  <c r="F19" i="8"/>
  <c r="I12" i="8"/>
  <c r="F12" i="8"/>
  <c r="G18" i="8"/>
  <c r="H18" i="8"/>
  <c r="F31" i="8"/>
  <c r="I31" i="8"/>
  <c r="I24" i="8"/>
  <c r="F24" i="8"/>
  <c r="F13" i="8"/>
  <c r="I13" i="8"/>
  <c r="H7" i="8"/>
  <c r="F11" i="8"/>
  <c r="I11" i="8"/>
  <c r="F20" i="8"/>
  <c r="I20" i="8"/>
  <c r="F29" i="8"/>
  <c r="I29" i="8"/>
  <c r="F38" i="8"/>
  <c r="I38" i="8"/>
  <c r="G36" i="8"/>
  <c r="H36" i="8"/>
  <c r="I27" i="7"/>
  <c r="F27" i="7"/>
  <c r="I42" i="7"/>
  <c r="F42" i="7"/>
  <c r="I15" i="7"/>
  <c r="F15" i="7"/>
  <c r="I21" i="7"/>
  <c r="F21" i="7"/>
  <c r="I16" i="7"/>
  <c r="F16" i="7"/>
  <c r="I25" i="7"/>
  <c r="F25" i="7"/>
  <c r="I34" i="7"/>
  <c r="F34" i="7"/>
  <c r="I11" i="7"/>
  <c r="F11" i="7"/>
  <c r="I20" i="7"/>
  <c r="F20" i="7"/>
  <c r="I29" i="7"/>
  <c r="F29" i="7"/>
  <c r="I38" i="7"/>
  <c r="F38" i="7"/>
  <c r="I9" i="7"/>
  <c r="F9" i="7"/>
  <c r="I24" i="7"/>
  <c r="F24" i="7"/>
  <c r="I30" i="7"/>
  <c r="F30" i="7"/>
  <c r="I13" i="7"/>
  <c r="F13" i="7"/>
  <c r="I22" i="7"/>
  <c r="F22" i="7"/>
  <c r="I31" i="7"/>
  <c r="F31" i="7"/>
  <c r="I40" i="7"/>
  <c r="F40" i="7"/>
  <c r="I8" i="7"/>
  <c r="F8" i="7"/>
  <c r="I17" i="7"/>
  <c r="F17" i="7"/>
  <c r="I26" i="7"/>
  <c r="F26" i="7"/>
  <c r="I35" i="7"/>
  <c r="F35" i="7"/>
  <c r="I36" i="7"/>
  <c r="F36" i="7"/>
  <c r="I18" i="7"/>
  <c r="F18" i="7"/>
  <c r="I7" i="7"/>
  <c r="F7" i="7"/>
  <c r="I33" i="7"/>
  <c r="F33" i="7"/>
  <c r="I39" i="7"/>
  <c r="F39" i="7"/>
  <c r="I12" i="7"/>
  <c r="F12" i="7"/>
  <c r="F10" i="7"/>
  <c r="I10" i="7"/>
  <c r="F19" i="7"/>
  <c r="I19" i="7"/>
  <c r="F28" i="7"/>
  <c r="I28" i="7"/>
  <c r="F37" i="7"/>
  <c r="I37" i="7"/>
  <c r="I14" i="7"/>
  <c r="F14" i="7"/>
  <c r="I23" i="7"/>
  <c r="F23" i="7"/>
  <c r="I32" i="7"/>
  <c r="F32" i="7"/>
  <c r="I41" i="7"/>
  <c r="F41" i="7"/>
  <c r="G39" i="6"/>
  <c r="F34" i="6"/>
  <c r="I34" i="6"/>
  <c r="I16" i="6"/>
  <c r="F16" i="6"/>
  <c r="I7" i="6"/>
  <c r="F7" i="6"/>
  <c r="H32" i="6"/>
  <c r="G32" i="6"/>
  <c r="G11" i="6"/>
  <c r="H11" i="6"/>
  <c r="H27" i="6"/>
  <c r="G27" i="6"/>
  <c r="G38" i="6"/>
  <c r="H38" i="6"/>
  <c r="I37" i="6"/>
  <c r="F37" i="6"/>
  <c r="I28" i="6"/>
  <c r="F28" i="6"/>
  <c r="I19" i="6"/>
  <c r="F19" i="6"/>
  <c r="I10" i="6"/>
  <c r="F10" i="6"/>
  <c r="H41" i="6"/>
  <c r="G41" i="6"/>
  <c r="G26" i="6"/>
  <c r="H26" i="6"/>
  <c r="H17" i="6"/>
  <c r="G17" i="6"/>
  <c r="G8" i="6"/>
  <c r="H8" i="6"/>
  <c r="G20" i="6"/>
  <c r="H20" i="6"/>
  <c r="F25" i="6"/>
  <c r="I25" i="6"/>
  <c r="F40" i="6"/>
  <c r="I40" i="6"/>
  <c r="F31" i="6"/>
  <c r="I31" i="6"/>
  <c r="F22" i="6"/>
  <c r="I22" i="6"/>
  <c r="F13" i="6"/>
  <c r="I13" i="6"/>
  <c r="H36" i="6"/>
  <c r="G36" i="6"/>
  <c r="I24" i="5"/>
  <c r="F24" i="5"/>
  <c r="I11" i="5"/>
  <c r="F11" i="5"/>
  <c r="I20" i="5"/>
  <c r="F20" i="5"/>
  <c r="I29" i="5"/>
  <c r="F29" i="5"/>
  <c r="I39" i="5"/>
  <c r="F39" i="5"/>
  <c r="I19" i="5"/>
  <c r="F19" i="5"/>
  <c r="I12" i="5"/>
  <c r="F12" i="5"/>
  <c r="G9" i="5"/>
  <c r="H9" i="5"/>
  <c r="I42" i="5"/>
  <c r="F42" i="5"/>
  <c r="I15" i="5"/>
  <c r="F15" i="5"/>
  <c r="I40" i="5"/>
  <c r="F40" i="5"/>
  <c r="I33" i="5"/>
  <c r="F33" i="5"/>
  <c r="I13" i="5"/>
  <c r="F13" i="5"/>
  <c r="F14" i="5"/>
  <c r="I14" i="5"/>
  <c r="F23" i="5"/>
  <c r="I23" i="5"/>
  <c r="F32" i="5"/>
  <c r="I32" i="5"/>
  <c r="F41" i="5"/>
  <c r="I41" i="5"/>
  <c r="I28" i="5"/>
  <c r="F28" i="5"/>
  <c r="I21" i="5"/>
  <c r="F21" i="5"/>
  <c r="F34" i="5"/>
  <c r="I34" i="5"/>
  <c r="H27" i="5"/>
  <c r="G27" i="5"/>
  <c r="I31" i="5"/>
  <c r="F31" i="5"/>
  <c r="I38" i="5"/>
  <c r="F38" i="5"/>
  <c r="I22" i="5"/>
  <c r="F22" i="5"/>
  <c r="I8" i="5"/>
  <c r="F8" i="5"/>
  <c r="I17" i="5"/>
  <c r="F17" i="5"/>
  <c r="F26" i="5"/>
  <c r="I26" i="5"/>
  <c r="I35" i="5"/>
  <c r="F35" i="5"/>
  <c r="I37" i="5"/>
  <c r="F37" i="5"/>
  <c r="I30" i="5"/>
  <c r="F30" i="5"/>
  <c r="I10" i="5"/>
  <c r="F10" i="5"/>
  <c r="I36" i="5"/>
  <c r="F36" i="5"/>
  <c r="H18" i="5"/>
  <c r="G12" i="6" l="1"/>
  <c r="G14" i="6"/>
  <c r="H42" i="11"/>
  <c r="H26" i="9"/>
  <c r="G23" i="6"/>
  <c r="G39" i="9"/>
  <c r="G29" i="6"/>
  <c r="G32" i="10"/>
  <c r="G35" i="6"/>
  <c r="G17" i="10"/>
  <c r="G14" i="11"/>
  <c r="G27" i="9"/>
  <c r="G30" i="9"/>
  <c r="G27" i="8"/>
  <c r="G38" i="11"/>
  <c r="G12" i="11"/>
  <c r="H17" i="9"/>
  <c r="G11" i="10"/>
  <c r="H30" i="6"/>
  <c r="G30" i="6"/>
  <c r="G15" i="6"/>
  <c r="G21" i="6"/>
  <c r="G38" i="9"/>
  <c r="H33" i="6"/>
  <c r="G33" i="6"/>
  <c r="H42" i="6"/>
  <c r="G42" i="6"/>
  <c r="H39" i="11"/>
  <c r="G39" i="11"/>
  <c r="H18" i="9"/>
  <c r="G18" i="9"/>
  <c r="H36" i="9"/>
  <c r="G36" i="9"/>
  <c r="H9" i="9"/>
  <c r="G9" i="9"/>
  <c r="H24" i="6"/>
  <c r="G24" i="6"/>
  <c r="H31" i="12"/>
  <c r="G31" i="12"/>
  <c r="H39" i="12"/>
  <c r="G39" i="12"/>
  <c r="H12" i="12"/>
  <c r="G12" i="12"/>
  <c r="H27" i="12"/>
  <c r="G27" i="12"/>
  <c r="G41" i="12"/>
  <c r="H41" i="12"/>
  <c r="G35" i="12"/>
  <c r="H35" i="12"/>
  <c r="G8" i="12"/>
  <c r="H8" i="12"/>
  <c r="H22" i="12"/>
  <c r="G22" i="12"/>
  <c r="H30" i="12"/>
  <c r="G30" i="12"/>
  <c r="G32" i="12"/>
  <c r="H32" i="12"/>
  <c r="H37" i="12"/>
  <c r="G37" i="12"/>
  <c r="H10" i="12"/>
  <c r="G10" i="12"/>
  <c r="H18" i="12"/>
  <c r="G18" i="12"/>
  <c r="G38" i="12"/>
  <c r="H38" i="12"/>
  <c r="G11" i="12"/>
  <c r="H11" i="12"/>
  <c r="H16" i="12"/>
  <c r="G16" i="12"/>
  <c r="H24" i="12"/>
  <c r="G24" i="12"/>
  <c r="G17" i="12"/>
  <c r="H17" i="12"/>
  <c r="G14" i="12"/>
  <c r="H14" i="12"/>
  <c r="H19" i="12"/>
  <c r="G19" i="12"/>
  <c r="G20" i="12"/>
  <c r="H20" i="12"/>
  <c r="H25" i="12"/>
  <c r="G25" i="12"/>
  <c r="H33" i="12"/>
  <c r="G33" i="12"/>
  <c r="G26" i="12"/>
  <c r="H26" i="12"/>
  <c r="H40" i="12"/>
  <c r="G40" i="12"/>
  <c r="H13" i="12"/>
  <c r="G13" i="12"/>
  <c r="H21" i="12"/>
  <c r="G21" i="12"/>
  <c r="G23" i="12"/>
  <c r="H23" i="12"/>
  <c r="H28" i="12"/>
  <c r="G28" i="12"/>
  <c r="H36" i="12"/>
  <c r="G36" i="12"/>
  <c r="H9" i="12"/>
  <c r="G9" i="12"/>
  <c r="G29" i="12"/>
  <c r="H29" i="12"/>
  <c r="H34" i="12"/>
  <c r="G34" i="12"/>
  <c r="H42" i="12"/>
  <c r="G42" i="12"/>
  <c r="H15" i="12"/>
  <c r="G15" i="12"/>
  <c r="G19" i="11"/>
  <c r="H19" i="11"/>
  <c r="G28" i="11"/>
  <c r="H28" i="11"/>
  <c r="G7" i="11"/>
  <c r="H7" i="11"/>
  <c r="G16" i="11"/>
  <c r="H16" i="11"/>
  <c r="G22" i="11"/>
  <c r="H22" i="11"/>
  <c r="G13" i="11"/>
  <c r="H13" i="11"/>
  <c r="G40" i="11"/>
  <c r="H40" i="11"/>
  <c r="G10" i="11"/>
  <c r="H10" i="11"/>
  <c r="G37" i="11"/>
  <c r="H37" i="11"/>
  <c r="G25" i="11"/>
  <c r="H25" i="11"/>
  <c r="G31" i="11"/>
  <c r="H31" i="11"/>
  <c r="G34" i="11"/>
  <c r="H34" i="11"/>
  <c r="H12" i="10"/>
  <c r="G12" i="10"/>
  <c r="H39" i="10"/>
  <c r="G39" i="10"/>
  <c r="G16" i="10"/>
  <c r="H16" i="10"/>
  <c r="H27" i="10"/>
  <c r="G27" i="10"/>
  <c r="G22" i="10"/>
  <c r="H22" i="10"/>
  <c r="H33" i="10"/>
  <c r="G33" i="10"/>
  <c r="G19" i="10"/>
  <c r="H19" i="10"/>
  <c r="H30" i="10"/>
  <c r="G30" i="10"/>
  <c r="G7" i="10"/>
  <c r="H7" i="10"/>
  <c r="G34" i="10"/>
  <c r="H34" i="10"/>
  <c r="H18" i="10"/>
  <c r="G18" i="10"/>
  <c r="G13" i="10"/>
  <c r="H13" i="10"/>
  <c r="G40" i="10"/>
  <c r="H40" i="10"/>
  <c r="G10" i="10"/>
  <c r="H10" i="10"/>
  <c r="G37" i="10"/>
  <c r="H37" i="10"/>
  <c r="H21" i="10"/>
  <c r="G21" i="10"/>
  <c r="G25" i="10"/>
  <c r="H25" i="10"/>
  <c r="H9" i="10"/>
  <c r="G9" i="10"/>
  <c r="H36" i="10"/>
  <c r="G36" i="10"/>
  <c r="G31" i="10"/>
  <c r="H31" i="10"/>
  <c r="H15" i="10"/>
  <c r="G15" i="10"/>
  <c r="H24" i="10"/>
  <c r="G24" i="10"/>
  <c r="H42" i="10"/>
  <c r="G42" i="10"/>
  <c r="G28" i="10"/>
  <c r="H28" i="10"/>
  <c r="G13" i="9"/>
  <c r="H13" i="9"/>
  <c r="G40" i="9"/>
  <c r="H40" i="9"/>
  <c r="G10" i="9"/>
  <c r="H10" i="9"/>
  <c r="G37" i="9"/>
  <c r="H37" i="9"/>
  <c r="G7" i="9"/>
  <c r="H7" i="9"/>
  <c r="G16" i="9"/>
  <c r="H16" i="9"/>
  <c r="G34" i="9"/>
  <c r="H34" i="9"/>
  <c r="G31" i="9"/>
  <c r="H31" i="9"/>
  <c r="G28" i="9"/>
  <c r="H28" i="9"/>
  <c r="G25" i="9"/>
  <c r="H25" i="9"/>
  <c r="G22" i="9"/>
  <c r="H22" i="9"/>
  <c r="G19" i="9"/>
  <c r="H19" i="9"/>
  <c r="G29" i="8"/>
  <c r="H29" i="8"/>
  <c r="G24" i="8"/>
  <c r="H24" i="8"/>
  <c r="H31" i="8"/>
  <c r="G31" i="8"/>
  <c r="H12" i="8"/>
  <c r="G12" i="8"/>
  <c r="G35" i="8"/>
  <c r="H35" i="8"/>
  <c r="H37" i="8"/>
  <c r="G37" i="8"/>
  <c r="G32" i="8"/>
  <c r="H32" i="8"/>
  <c r="G23" i="8"/>
  <c r="H23" i="8"/>
  <c r="G15" i="8"/>
  <c r="H15" i="8"/>
  <c r="H21" i="8"/>
  <c r="G21" i="8"/>
  <c r="H40" i="8"/>
  <c r="G40" i="8"/>
  <c r="H30" i="8"/>
  <c r="G30" i="8"/>
  <c r="G20" i="8"/>
  <c r="H20" i="8"/>
  <c r="H13" i="8"/>
  <c r="G13" i="8"/>
  <c r="H19" i="8"/>
  <c r="G19" i="8"/>
  <c r="G26" i="8"/>
  <c r="H26" i="8"/>
  <c r="G33" i="8"/>
  <c r="H33" i="8"/>
  <c r="H28" i="8"/>
  <c r="G28" i="8"/>
  <c r="G38" i="8"/>
  <c r="H38" i="8"/>
  <c r="G11" i="8"/>
  <c r="H11" i="8"/>
  <c r="H39" i="8"/>
  <c r="G39" i="8"/>
  <c r="G8" i="8"/>
  <c r="H8" i="8"/>
  <c r="H22" i="8"/>
  <c r="G22" i="8"/>
  <c r="H10" i="8"/>
  <c r="G10" i="8"/>
  <c r="G41" i="8"/>
  <c r="H41" i="8"/>
  <c r="G14" i="8"/>
  <c r="H14" i="8"/>
  <c r="G17" i="8"/>
  <c r="H17" i="8"/>
  <c r="H42" i="8"/>
  <c r="G42" i="8"/>
  <c r="G41" i="7"/>
  <c r="H41" i="7"/>
  <c r="G14" i="7"/>
  <c r="H14" i="7"/>
  <c r="H37" i="7"/>
  <c r="G37" i="7"/>
  <c r="H10" i="7"/>
  <c r="G10" i="7"/>
  <c r="H39" i="7"/>
  <c r="G39" i="7"/>
  <c r="H18" i="7"/>
  <c r="G18" i="7"/>
  <c r="G26" i="7"/>
  <c r="H26" i="7"/>
  <c r="H40" i="7"/>
  <c r="G40" i="7"/>
  <c r="H13" i="7"/>
  <c r="G13" i="7"/>
  <c r="H9" i="7"/>
  <c r="G9" i="7"/>
  <c r="G20" i="7"/>
  <c r="H20" i="7"/>
  <c r="H25" i="7"/>
  <c r="G25" i="7"/>
  <c r="H15" i="7"/>
  <c r="G15" i="7"/>
  <c r="G23" i="7"/>
  <c r="H23" i="7"/>
  <c r="H19" i="7"/>
  <c r="G19" i="7"/>
  <c r="H12" i="7"/>
  <c r="G12" i="7"/>
  <c r="H7" i="7"/>
  <c r="G7" i="7"/>
  <c r="G35" i="7"/>
  <c r="H35" i="7"/>
  <c r="G8" i="7"/>
  <c r="H8" i="7"/>
  <c r="H22" i="7"/>
  <c r="G22" i="7"/>
  <c r="H24" i="7"/>
  <c r="G24" i="7"/>
  <c r="G29" i="7"/>
  <c r="H29" i="7"/>
  <c r="H34" i="7"/>
  <c r="G34" i="7"/>
  <c r="H21" i="7"/>
  <c r="G21" i="7"/>
  <c r="H27" i="7"/>
  <c r="G27" i="7"/>
  <c r="G32" i="7"/>
  <c r="H32" i="7"/>
  <c r="H28" i="7"/>
  <c r="G28" i="7"/>
  <c r="H33" i="7"/>
  <c r="G33" i="7"/>
  <c r="H36" i="7"/>
  <c r="G36" i="7"/>
  <c r="G17" i="7"/>
  <c r="H17" i="7"/>
  <c r="H31" i="7"/>
  <c r="G31" i="7"/>
  <c r="H30" i="7"/>
  <c r="G30" i="7"/>
  <c r="G38" i="7"/>
  <c r="H38" i="7"/>
  <c r="G11" i="7"/>
  <c r="H11" i="7"/>
  <c r="H16" i="7"/>
  <c r="G16" i="7"/>
  <c r="H42" i="7"/>
  <c r="G42" i="7"/>
  <c r="G13" i="6"/>
  <c r="H13" i="6"/>
  <c r="G10" i="6"/>
  <c r="H10" i="6"/>
  <c r="G37" i="6"/>
  <c r="H37" i="6"/>
  <c r="G7" i="6"/>
  <c r="H7" i="6"/>
  <c r="G31" i="6"/>
  <c r="H31" i="6"/>
  <c r="G28" i="6"/>
  <c r="H28" i="6"/>
  <c r="G40" i="6"/>
  <c r="H40" i="6"/>
  <c r="G22" i="6"/>
  <c r="H22" i="6"/>
  <c r="G25" i="6"/>
  <c r="H25" i="6"/>
  <c r="G19" i="6"/>
  <c r="H19" i="6"/>
  <c r="G16" i="6"/>
  <c r="H16" i="6"/>
  <c r="G34" i="6"/>
  <c r="H34" i="6"/>
  <c r="H10" i="5"/>
  <c r="G10" i="5"/>
  <c r="G35" i="5"/>
  <c r="H35" i="5"/>
  <c r="G26" i="5"/>
  <c r="H26" i="5"/>
  <c r="G8" i="5"/>
  <c r="H8" i="5"/>
  <c r="G21" i="5"/>
  <c r="H21" i="5"/>
  <c r="H13" i="5"/>
  <c r="G13" i="5"/>
  <c r="H15" i="5"/>
  <c r="G15" i="5"/>
  <c r="H12" i="5"/>
  <c r="G12" i="5"/>
  <c r="G29" i="5"/>
  <c r="H29" i="5"/>
  <c r="G30" i="5"/>
  <c r="H30" i="5"/>
  <c r="H22" i="5"/>
  <c r="G22" i="5"/>
  <c r="H34" i="5"/>
  <c r="G34" i="5"/>
  <c r="H28" i="5"/>
  <c r="G28" i="5"/>
  <c r="G41" i="5"/>
  <c r="H41" i="5"/>
  <c r="G14" i="5"/>
  <c r="H14" i="5"/>
  <c r="H33" i="5"/>
  <c r="G33" i="5"/>
  <c r="H42" i="5"/>
  <c r="G42" i="5"/>
  <c r="H19" i="5"/>
  <c r="G19" i="5"/>
  <c r="G20" i="5"/>
  <c r="H20" i="5"/>
  <c r="H31" i="5"/>
  <c r="G31" i="5"/>
  <c r="G23" i="5"/>
  <c r="H23" i="5"/>
  <c r="H24" i="5"/>
  <c r="G24" i="5"/>
  <c r="G36" i="5"/>
  <c r="H36" i="5"/>
  <c r="H37" i="5"/>
  <c r="G37" i="5"/>
  <c r="G17" i="5"/>
  <c r="H17" i="5"/>
  <c r="G38" i="5"/>
  <c r="H38" i="5"/>
  <c r="G32" i="5"/>
  <c r="H32" i="5"/>
  <c r="H40" i="5"/>
  <c r="G40" i="5"/>
  <c r="G39" i="5"/>
  <c r="H39" i="5"/>
  <c r="G11" i="5"/>
  <c r="H11" i="5"/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E42" i="4"/>
  <c r="E43" i="24" s="1"/>
  <c r="D7" i="4" l="1"/>
  <c r="I7" i="4" s="1"/>
  <c r="E12" i="4"/>
  <c r="E13" i="24" s="1"/>
  <c r="D16" i="4"/>
  <c r="E21" i="4"/>
  <c r="E22" i="24" s="1"/>
  <c r="D25" i="4"/>
  <c r="E30" i="4"/>
  <c r="E31" i="24" s="1"/>
  <c r="D34" i="4"/>
  <c r="E39" i="4"/>
  <c r="E40" i="24" s="1"/>
  <c r="D10" i="4"/>
  <c r="E15" i="4"/>
  <c r="E16" i="24" s="1"/>
  <c r="D19" i="4"/>
  <c r="E24" i="4"/>
  <c r="E25" i="24" s="1"/>
  <c r="D28" i="4"/>
  <c r="E33" i="4"/>
  <c r="E34" i="24" s="1"/>
  <c r="D37" i="4"/>
  <c r="D41" i="4"/>
  <c r="E40" i="4"/>
  <c r="E41" i="24" s="1"/>
  <c r="D38" i="4"/>
  <c r="E37" i="4"/>
  <c r="E38" i="24" s="1"/>
  <c r="D35" i="4"/>
  <c r="E34" i="4"/>
  <c r="E35" i="24" s="1"/>
  <c r="D32" i="4"/>
  <c r="E31" i="4"/>
  <c r="E32" i="24" s="1"/>
  <c r="D29" i="4"/>
  <c r="E28" i="4"/>
  <c r="E29" i="24" s="1"/>
  <c r="D26" i="4"/>
  <c r="E25" i="4"/>
  <c r="E26" i="24" s="1"/>
  <c r="D23" i="4"/>
  <c r="E22" i="4"/>
  <c r="E23" i="24" s="1"/>
  <c r="D20" i="4"/>
  <c r="E19" i="4"/>
  <c r="E20" i="24" s="1"/>
  <c r="D17" i="4"/>
  <c r="E16" i="4"/>
  <c r="E17" i="24" s="1"/>
  <c r="D14" i="4"/>
  <c r="E13" i="4"/>
  <c r="E14" i="24" s="1"/>
  <c r="D11" i="4"/>
  <c r="E10" i="4"/>
  <c r="E11" i="24" s="1"/>
  <c r="D8" i="4"/>
  <c r="E7" i="4"/>
  <c r="E8" i="24" s="1"/>
  <c r="D42" i="4"/>
  <c r="E41" i="4"/>
  <c r="E42" i="24" s="1"/>
  <c r="D39" i="4"/>
  <c r="E38" i="4"/>
  <c r="E39" i="24" s="1"/>
  <c r="D36" i="4"/>
  <c r="E35" i="4"/>
  <c r="E36" i="24" s="1"/>
  <c r="D33" i="4"/>
  <c r="E32" i="4"/>
  <c r="E33" i="24" s="1"/>
  <c r="D30" i="4"/>
  <c r="E29" i="4"/>
  <c r="E30" i="24" s="1"/>
  <c r="D27" i="4"/>
  <c r="E26" i="4"/>
  <c r="E27" i="24" s="1"/>
  <c r="D24" i="4"/>
  <c r="E23" i="4"/>
  <c r="E24" i="24" s="1"/>
  <c r="D21" i="4"/>
  <c r="E20" i="4"/>
  <c r="E21" i="24" s="1"/>
  <c r="D18" i="4"/>
  <c r="E17" i="4"/>
  <c r="E18" i="24" s="1"/>
  <c r="D15" i="4"/>
  <c r="E14" i="4"/>
  <c r="E15" i="24" s="1"/>
  <c r="D12" i="4"/>
  <c r="E11" i="4"/>
  <c r="E12" i="24" s="1"/>
  <c r="D9" i="4"/>
  <c r="E8" i="4"/>
  <c r="E9" i="24" s="1"/>
  <c r="E9" i="4"/>
  <c r="E10" i="24" s="1"/>
  <c r="D13" i="4"/>
  <c r="E18" i="4"/>
  <c r="E19" i="24" s="1"/>
  <c r="D22" i="4"/>
  <c r="E27" i="4"/>
  <c r="E28" i="24" s="1"/>
  <c r="D31" i="4"/>
  <c r="E36" i="4"/>
  <c r="E37" i="24" s="1"/>
  <c r="D40" i="4"/>
  <c r="F7" i="4" l="1"/>
  <c r="H7" i="4" s="1"/>
  <c r="I40" i="4"/>
  <c r="F40" i="4"/>
  <c r="I13" i="4"/>
  <c r="F13" i="4"/>
  <c r="I18" i="4"/>
  <c r="F18" i="4"/>
  <c r="I27" i="4"/>
  <c r="F27" i="4"/>
  <c r="I36" i="4"/>
  <c r="F36" i="4"/>
  <c r="F8" i="4"/>
  <c r="I8" i="4"/>
  <c r="I17" i="4"/>
  <c r="F17" i="4"/>
  <c r="I26" i="4"/>
  <c r="F26" i="4"/>
  <c r="I35" i="4"/>
  <c r="F35" i="4"/>
  <c r="I22" i="4"/>
  <c r="F22" i="4"/>
  <c r="I24" i="4"/>
  <c r="F24" i="4"/>
  <c r="I33" i="4"/>
  <c r="F33" i="4"/>
  <c r="I42" i="4"/>
  <c r="F42" i="4"/>
  <c r="F14" i="4"/>
  <c r="I14" i="4"/>
  <c r="F23" i="4"/>
  <c r="I23" i="4"/>
  <c r="F32" i="4"/>
  <c r="I32" i="4"/>
  <c r="I31" i="4"/>
  <c r="F31" i="4"/>
  <c r="I12" i="4"/>
  <c r="F12" i="4"/>
  <c r="I21" i="4"/>
  <c r="F21" i="4"/>
  <c r="I30" i="4"/>
  <c r="F30" i="4"/>
  <c r="I39" i="4"/>
  <c r="F39" i="4"/>
  <c r="I11" i="4"/>
  <c r="F11" i="4"/>
  <c r="I20" i="4"/>
  <c r="F20" i="4"/>
  <c r="I29" i="4"/>
  <c r="F29" i="4"/>
  <c r="I38" i="4"/>
  <c r="F38" i="4"/>
  <c r="I19" i="4"/>
  <c r="F19" i="4"/>
  <c r="I25" i="4"/>
  <c r="F25" i="4"/>
  <c r="I9" i="4"/>
  <c r="F9" i="4"/>
  <c r="I28" i="4"/>
  <c r="F28" i="4"/>
  <c r="I34" i="4"/>
  <c r="F34" i="4"/>
  <c r="I15" i="4"/>
  <c r="F15" i="4"/>
  <c r="F41" i="4"/>
  <c r="I41" i="4"/>
  <c r="I37" i="4"/>
  <c r="F37" i="4"/>
  <c r="I10" i="4"/>
  <c r="F10" i="4"/>
  <c r="I16" i="4"/>
  <c r="F16" i="4"/>
  <c r="G7" i="4" l="1"/>
  <c r="H16" i="4"/>
  <c r="G16" i="4"/>
  <c r="H28" i="4"/>
  <c r="G28" i="4"/>
  <c r="H19" i="4"/>
  <c r="G19" i="4"/>
  <c r="G29" i="4"/>
  <c r="H29" i="4"/>
  <c r="G39" i="4"/>
  <c r="H39" i="4"/>
  <c r="G12" i="4"/>
  <c r="H12" i="4"/>
  <c r="G14" i="4"/>
  <c r="H14" i="4"/>
  <c r="G33" i="4"/>
  <c r="H33" i="4"/>
  <c r="G35" i="4"/>
  <c r="H35" i="4"/>
  <c r="H37" i="4"/>
  <c r="G37" i="4"/>
  <c r="G41" i="4"/>
  <c r="H41" i="4"/>
  <c r="H34" i="4"/>
  <c r="G34" i="4"/>
  <c r="H25" i="4"/>
  <c r="G25" i="4"/>
  <c r="G38" i="4"/>
  <c r="H38" i="4"/>
  <c r="G11" i="4"/>
  <c r="H11" i="4"/>
  <c r="G21" i="4"/>
  <c r="H21" i="4"/>
  <c r="G23" i="4"/>
  <c r="H23" i="4"/>
  <c r="G42" i="4"/>
  <c r="H42" i="4"/>
  <c r="H22" i="4"/>
  <c r="G22" i="4"/>
  <c r="G17" i="4"/>
  <c r="H17" i="4"/>
  <c r="G8" i="4"/>
  <c r="H8" i="4"/>
  <c r="G27" i="4"/>
  <c r="H27" i="4"/>
  <c r="H40" i="4"/>
  <c r="G40" i="4"/>
  <c r="G18" i="4"/>
  <c r="H18" i="4"/>
  <c r="H10" i="4"/>
  <c r="G10" i="4"/>
  <c r="G15" i="4"/>
  <c r="H15" i="4"/>
  <c r="G9" i="4"/>
  <c r="H9" i="4"/>
  <c r="G20" i="4"/>
  <c r="H20" i="4"/>
  <c r="G30" i="4"/>
  <c r="H30" i="4"/>
  <c r="H31" i="4"/>
  <c r="G31" i="4"/>
  <c r="G32" i="4"/>
  <c r="H32" i="4"/>
  <c r="G24" i="4"/>
  <c r="H24" i="4"/>
  <c r="G26" i="4"/>
  <c r="H26" i="4"/>
  <c r="G36" i="4"/>
  <c r="H36" i="4"/>
  <c r="H13" i="4"/>
  <c r="G13" i="4"/>
  <c r="E41" i="3"/>
  <c r="D42" i="24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E39" i="3"/>
  <c r="D40" i="24" s="1"/>
  <c r="I1" i="1"/>
  <c r="E17" i="1" s="1"/>
  <c r="C18" i="24" s="1"/>
  <c r="D27" i="3" l="1"/>
  <c r="F27" i="3" s="1"/>
  <c r="E22" i="1"/>
  <c r="C23" i="24" s="1"/>
  <c r="D7" i="1"/>
  <c r="D10" i="3"/>
  <c r="F10" i="3" s="1"/>
  <c r="D21" i="3"/>
  <c r="I21" i="3" s="1"/>
  <c r="D37" i="3"/>
  <c r="F37" i="3" s="1"/>
  <c r="H37" i="3" s="1"/>
  <c r="E17" i="3"/>
  <c r="D18" i="24" s="1"/>
  <c r="E30" i="3"/>
  <c r="D31" i="24" s="1"/>
  <c r="E14" i="3"/>
  <c r="D15" i="24" s="1"/>
  <c r="E24" i="3"/>
  <c r="D25" i="24" s="1"/>
  <c r="D34" i="3"/>
  <c r="F34" i="3" s="1"/>
  <c r="H34" i="3" s="1"/>
  <c r="D12" i="3"/>
  <c r="F12" i="3" s="1"/>
  <c r="D18" i="3"/>
  <c r="F18" i="3" s="1"/>
  <c r="E21" i="3"/>
  <c r="D22" i="24" s="1"/>
  <c r="D25" i="3"/>
  <c r="F25" i="3" s="1"/>
  <c r="G25" i="3" s="1"/>
  <c r="D28" i="3"/>
  <c r="F28" i="3" s="1"/>
  <c r="G28" i="3" s="1"/>
  <c r="E32" i="3"/>
  <c r="D33" i="24" s="1"/>
  <c r="E35" i="3"/>
  <c r="D36" i="24" s="1"/>
  <c r="D39" i="3"/>
  <c r="I39" i="3" s="1"/>
  <c r="E42" i="3"/>
  <c r="D43" i="24" s="1"/>
  <c r="E8" i="3"/>
  <c r="D9" i="24" s="1"/>
  <c r="E15" i="3"/>
  <c r="D16" i="24" s="1"/>
  <c r="D7" i="3"/>
  <c r="F7" i="3" s="1"/>
  <c r="H7" i="3" s="1"/>
  <c r="D9" i="3"/>
  <c r="F9" i="3" s="1"/>
  <c r="E12" i="3"/>
  <c r="D13" i="24" s="1"/>
  <c r="D16" i="3"/>
  <c r="F16" i="3" s="1"/>
  <c r="G16" i="3" s="1"/>
  <c r="D19" i="3"/>
  <c r="F19" i="3" s="1"/>
  <c r="H19" i="3" s="1"/>
  <c r="E23" i="3"/>
  <c r="D24" i="24" s="1"/>
  <c r="E26" i="3"/>
  <c r="D27" i="24" s="1"/>
  <c r="D30" i="3"/>
  <c r="I30" i="3" s="1"/>
  <c r="E33" i="3"/>
  <c r="D34" i="24" s="1"/>
  <c r="D36" i="3"/>
  <c r="F36" i="3" s="1"/>
  <c r="H10" i="3"/>
  <c r="G10" i="3"/>
  <c r="H28" i="3"/>
  <c r="D41" i="3"/>
  <c r="E40" i="3"/>
  <c r="D41" i="24" s="1"/>
  <c r="D38" i="3"/>
  <c r="E37" i="3"/>
  <c r="D38" i="24" s="1"/>
  <c r="D35" i="3"/>
  <c r="E34" i="3"/>
  <c r="D35" i="24" s="1"/>
  <c r="D32" i="3"/>
  <c r="E31" i="3"/>
  <c r="D32" i="24" s="1"/>
  <c r="D29" i="3"/>
  <c r="E28" i="3"/>
  <c r="D29" i="24" s="1"/>
  <c r="D26" i="3"/>
  <c r="E25" i="3"/>
  <c r="D26" i="24" s="1"/>
  <c r="D23" i="3"/>
  <c r="E22" i="3"/>
  <c r="D23" i="24" s="1"/>
  <c r="D20" i="3"/>
  <c r="E19" i="3"/>
  <c r="D20" i="24" s="1"/>
  <c r="D17" i="3"/>
  <c r="E16" i="3"/>
  <c r="D17" i="24" s="1"/>
  <c r="D14" i="3"/>
  <c r="E13" i="3"/>
  <c r="D14" i="24" s="1"/>
  <c r="D11" i="3"/>
  <c r="E10" i="3"/>
  <c r="D11" i="24" s="1"/>
  <c r="D8" i="3"/>
  <c r="E7" i="3"/>
  <c r="D8" i="24" s="1"/>
  <c r="E9" i="3"/>
  <c r="D10" i="24" s="1"/>
  <c r="E11" i="3"/>
  <c r="D12" i="24" s="1"/>
  <c r="D13" i="3"/>
  <c r="D15" i="3"/>
  <c r="E18" i="3"/>
  <c r="D19" i="24" s="1"/>
  <c r="E20" i="3"/>
  <c r="D21" i="24" s="1"/>
  <c r="D22" i="3"/>
  <c r="D24" i="3"/>
  <c r="E27" i="3"/>
  <c r="D28" i="24" s="1"/>
  <c r="E29" i="3"/>
  <c r="D30" i="24" s="1"/>
  <c r="D31" i="3"/>
  <c r="D33" i="3"/>
  <c r="E36" i="3"/>
  <c r="D37" i="24" s="1"/>
  <c r="E38" i="3"/>
  <c r="D39" i="24" s="1"/>
  <c r="D40" i="3"/>
  <c r="D42" i="3"/>
  <c r="I27" i="3" l="1"/>
  <c r="G37" i="3"/>
  <c r="I10" i="3"/>
  <c r="I36" i="3"/>
  <c r="F39" i="3"/>
  <c r="I34" i="3"/>
  <c r="F30" i="3"/>
  <c r="H30" i="3" s="1"/>
  <c r="F21" i="3"/>
  <c r="H21" i="3" s="1"/>
  <c r="G34" i="3"/>
  <c r="I18" i="3"/>
  <c r="I12" i="3"/>
  <c r="I25" i="3"/>
  <c r="I9" i="3"/>
  <c r="I37" i="3"/>
  <c r="H25" i="3"/>
  <c r="G19" i="3"/>
  <c r="I19" i="3"/>
  <c r="I28" i="3"/>
  <c r="H16" i="3"/>
  <c r="I16" i="3"/>
  <c r="I7" i="3"/>
  <c r="G7" i="3"/>
  <c r="I31" i="3"/>
  <c r="F31" i="3"/>
  <c r="I24" i="3"/>
  <c r="F24" i="3"/>
  <c r="F8" i="3"/>
  <c r="I8" i="3"/>
  <c r="F17" i="3"/>
  <c r="I17" i="3"/>
  <c r="F26" i="3"/>
  <c r="I26" i="3"/>
  <c r="F35" i="3"/>
  <c r="I35" i="3"/>
  <c r="I42" i="3"/>
  <c r="F42" i="3"/>
  <c r="I22" i="3"/>
  <c r="F22" i="3"/>
  <c r="I15" i="3"/>
  <c r="F15" i="3"/>
  <c r="F14" i="3"/>
  <c r="I14" i="3"/>
  <c r="F23" i="3"/>
  <c r="I23" i="3"/>
  <c r="F32" i="3"/>
  <c r="I32" i="3"/>
  <c r="F41" i="3"/>
  <c r="I41" i="3"/>
  <c r="I40" i="3"/>
  <c r="F40" i="3"/>
  <c r="I33" i="3"/>
  <c r="F33" i="3"/>
  <c r="I13" i="3"/>
  <c r="F13" i="3"/>
  <c r="I11" i="3"/>
  <c r="F11" i="3"/>
  <c r="I20" i="3"/>
  <c r="F20" i="3"/>
  <c r="I29" i="3"/>
  <c r="F29" i="3"/>
  <c r="I38" i="3"/>
  <c r="F38" i="3"/>
  <c r="H36" i="3"/>
  <c r="G36" i="3"/>
  <c r="H27" i="3"/>
  <c r="G27" i="3"/>
  <c r="H18" i="3"/>
  <c r="G18" i="3"/>
  <c r="H9" i="3"/>
  <c r="G9" i="3"/>
  <c r="G39" i="3"/>
  <c r="H39" i="3"/>
  <c r="G12" i="3"/>
  <c r="H12" i="3"/>
  <c r="G30" i="3" l="1"/>
  <c r="G21" i="3"/>
  <c r="G20" i="3"/>
  <c r="H20" i="3"/>
  <c r="H33" i="3"/>
  <c r="G33" i="3"/>
  <c r="G23" i="3"/>
  <c r="H23" i="3"/>
  <c r="H15" i="3"/>
  <c r="G15" i="3"/>
  <c r="G26" i="3"/>
  <c r="H26" i="3"/>
  <c r="G29" i="3"/>
  <c r="H29" i="3"/>
  <c r="H13" i="3"/>
  <c r="G13" i="3"/>
  <c r="G32" i="3"/>
  <c r="H32" i="3"/>
  <c r="H42" i="3"/>
  <c r="G42" i="3"/>
  <c r="G35" i="3"/>
  <c r="H35" i="3"/>
  <c r="G8" i="3"/>
  <c r="H8" i="3"/>
  <c r="H31" i="3"/>
  <c r="G31" i="3"/>
  <c r="G38" i="3"/>
  <c r="H38" i="3"/>
  <c r="G11" i="3"/>
  <c r="H11" i="3"/>
  <c r="H40" i="3"/>
  <c r="G40" i="3"/>
  <c r="G41" i="3"/>
  <c r="H41" i="3"/>
  <c r="G14" i="3"/>
  <c r="H14" i="3"/>
  <c r="H22" i="3"/>
  <c r="G22" i="3"/>
  <c r="G17" i="3"/>
  <c r="H17" i="3"/>
  <c r="H24" i="3"/>
  <c r="G24" i="3"/>
  <c r="E42" i="1" l="1"/>
  <c r="C43" i="24" s="1"/>
  <c r="D42" i="1"/>
  <c r="I42" i="1" s="1"/>
  <c r="E41" i="1"/>
  <c r="C42" i="24" s="1"/>
  <c r="D41" i="1"/>
  <c r="I41" i="1" s="1"/>
  <c r="E40" i="1"/>
  <c r="C41" i="24" s="1"/>
  <c r="D40" i="1"/>
  <c r="I40" i="1" s="1"/>
  <c r="E39" i="1"/>
  <c r="C40" i="24" s="1"/>
  <c r="D39" i="1"/>
  <c r="I39" i="1" s="1"/>
  <c r="E38" i="1"/>
  <c r="C39" i="24" s="1"/>
  <c r="D38" i="1"/>
  <c r="I38" i="1" s="1"/>
  <c r="E37" i="1"/>
  <c r="C38" i="24" s="1"/>
  <c r="D37" i="1"/>
  <c r="I37" i="1" s="1"/>
  <c r="E36" i="1"/>
  <c r="C37" i="24" s="1"/>
  <c r="D36" i="1"/>
  <c r="I36" i="1" s="1"/>
  <c r="E35" i="1"/>
  <c r="C36" i="24" s="1"/>
  <c r="D35" i="1"/>
  <c r="I35" i="1" s="1"/>
  <c r="E34" i="1"/>
  <c r="C35" i="24" s="1"/>
  <c r="D34" i="1"/>
  <c r="I34" i="1" s="1"/>
  <c r="E33" i="1"/>
  <c r="C34" i="24" s="1"/>
  <c r="D33" i="1"/>
  <c r="I33" i="1" s="1"/>
  <c r="E32" i="1"/>
  <c r="C33" i="24" s="1"/>
  <c r="D32" i="1"/>
  <c r="I32" i="1" s="1"/>
  <c r="E31" i="1"/>
  <c r="C32" i="24" s="1"/>
  <c r="D31" i="1"/>
  <c r="I31" i="1" s="1"/>
  <c r="E30" i="1"/>
  <c r="C31" i="24" s="1"/>
  <c r="D30" i="1"/>
  <c r="I30" i="1" s="1"/>
  <c r="E29" i="1"/>
  <c r="C30" i="24" s="1"/>
  <c r="D29" i="1"/>
  <c r="I29" i="1" s="1"/>
  <c r="E28" i="1"/>
  <c r="C29" i="24" s="1"/>
  <c r="D28" i="1"/>
  <c r="I28" i="1" s="1"/>
  <c r="E27" i="1"/>
  <c r="C28" i="24" s="1"/>
  <c r="D27" i="1"/>
  <c r="I27" i="1" s="1"/>
  <c r="E26" i="1"/>
  <c r="C27" i="24" s="1"/>
  <c r="D26" i="1"/>
  <c r="I26" i="1" s="1"/>
  <c r="E25" i="1"/>
  <c r="C26" i="24" s="1"/>
  <c r="D25" i="1"/>
  <c r="I25" i="1" s="1"/>
  <c r="E24" i="1"/>
  <c r="C25" i="24" s="1"/>
  <c r="D24" i="1"/>
  <c r="F24" i="1" s="1"/>
  <c r="G24" i="1" s="1"/>
  <c r="E23" i="1"/>
  <c r="C24" i="24" s="1"/>
  <c r="D23" i="1"/>
  <c r="I23" i="1" s="1"/>
  <c r="D22" i="1"/>
  <c r="I22" i="1" s="1"/>
  <c r="E21" i="1"/>
  <c r="C22" i="24" s="1"/>
  <c r="D21" i="1"/>
  <c r="F21" i="1" s="1"/>
  <c r="E20" i="1"/>
  <c r="C21" i="24" s="1"/>
  <c r="D20" i="1"/>
  <c r="I20" i="1" s="1"/>
  <c r="E19" i="1"/>
  <c r="C20" i="24" s="1"/>
  <c r="D19" i="1"/>
  <c r="I19" i="1" s="1"/>
  <c r="E18" i="1"/>
  <c r="C19" i="24" s="1"/>
  <c r="D18" i="1"/>
  <c r="I18" i="1" s="1"/>
  <c r="D17" i="1"/>
  <c r="F17" i="1" s="1"/>
  <c r="G17" i="1" s="1"/>
  <c r="E16" i="1"/>
  <c r="C17" i="24" s="1"/>
  <c r="D16" i="1"/>
  <c r="I16" i="1" s="1"/>
  <c r="E15" i="1"/>
  <c r="C16" i="24" s="1"/>
  <c r="D15" i="1"/>
  <c r="F15" i="1" s="1"/>
  <c r="G15" i="1" s="1"/>
  <c r="E14" i="1"/>
  <c r="C15" i="24" s="1"/>
  <c r="D14" i="1"/>
  <c r="I14" i="1" s="1"/>
  <c r="E13" i="1"/>
  <c r="C14" i="24" s="1"/>
  <c r="D13" i="1"/>
  <c r="I13" i="1" s="1"/>
  <c r="E12" i="1"/>
  <c r="C13" i="24" s="1"/>
  <c r="D12" i="1"/>
  <c r="F12" i="1" s="1"/>
  <c r="E11" i="1"/>
  <c r="C12" i="24" s="1"/>
  <c r="D11" i="1"/>
  <c r="I11" i="1" s="1"/>
  <c r="E10" i="1"/>
  <c r="C11" i="24" s="1"/>
  <c r="D10" i="1"/>
  <c r="E9" i="1"/>
  <c r="C10" i="24" s="1"/>
  <c r="D9" i="1"/>
  <c r="I9" i="1" s="1"/>
  <c r="E8" i="1"/>
  <c r="C9" i="24" s="1"/>
  <c r="D8" i="1"/>
  <c r="F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E7" i="1"/>
  <c r="C8" i="24" s="1"/>
  <c r="F29" i="1" l="1"/>
  <c r="G29" i="1" s="1"/>
  <c r="F36" i="1"/>
  <c r="G36" i="1" s="1"/>
  <c r="I15" i="1"/>
  <c r="I24" i="1"/>
  <c r="F11" i="1"/>
  <c r="H11" i="1" s="1"/>
  <c r="F20" i="1"/>
  <c r="G20" i="1" s="1"/>
  <c r="F27" i="1"/>
  <c r="G27" i="1" s="1"/>
  <c r="F32" i="1"/>
  <c r="G32" i="1" s="1"/>
  <c r="F33" i="1"/>
  <c r="G33" i="1" s="1"/>
  <c r="F9" i="1"/>
  <c r="G9" i="1" s="1"/>
  <c r="F14" i="1"/>
  <c r="H14" i="1" s="1"/>
  <c r="I17" i="1"/>
  <c r="F18" i="1"/>
  <c r="G18" i="1" s="1"/>
  <c r="F23" i="1"/>
  <c r="G23" i="1" s="1"/>
  <c r="F38" i="1"/>
  <c r="G38" i="1" s="1"/>
  <c r="G12" i="1"/>
  <c r="H12" i="1"/>
  <c r="G21" i="1"/>
  <c r="H21" i="1"/>
  <c r="I8" i="1"/>
  <c r="I12" i="1"/>
  <c r="I21" i="1"/>
  <c r="H15" i="1"/>
  <c r="H24" i="1"/>
  <c r="F26" i="1"/>
  <c r="G26" i="1" s="1"/>
  <c r="F30" i="1"/>
  <c r="F35" i="1"/>
  <c r="G35" i="1" s="1"/>
  <c r="F39" i="1"/>
  <c r="F41" i="1"/>
  <c r="G41" i="1" s="1"/>
  <c r="I7" i="1"/>
  <c r="F7" i="1"/>
  <c r="H8" i="1"/>
  <c r="G8" i="1"/>
  <c r="I10" i="1"/>
  <c r="F10" i="1"/>
  <c r="F13" i="1"/>
  <c r="F16" i="1"/>
  <c r="H17" i="1"/>
  <c r="F19" i="1"/>
  <c r="F22" i="1"/>
  <c r="F25" i="1"/>
  <c r="F28" i="1"/>
  <c r="F31" i="1"/>
  <c r="F34" i="1"/>
  <c r="F37" i="1"/>
  <c r="H38" i="1"/>
  <c r="F40" i="1"/>
  <c r="F42" i="1"/>
  <c r="H29" i="1" l="1"/>
  <c r="H18" i="1"/>
  <c r="H32" i="1"/>
  <c r="H23" i="1"/>
  <c r="H36" i="1"/>
  <c r="H33" i="1"/>
  <c r="H20" i="1"/>
  <c r="H27" i="1"/>
  <c r="H35" i="1"/>
  <c r="H26" i="1"/>
  <c r="G11" i="1"/>
  <c r="H41" i="1"/>
  <c r="G14" i="1"/>
  <c r="H9" i="1"/>
  <c r="G39" i="1"/>
  <c r="H39" i="1"/>
  <c r="G30" i="1"/>
  <c r="H30" i="1"/>
  <c r="H40" i="1"/>
  <c r="G40" i="1"/>
  <c r="H31" i="1"/>
  <c r="G31" i="1"/>
  <c r="H22" i="1"/>
  <c r="G22" i="1"/>
  <c r="H7" i="1"/>
  <c r="G7" i="1"/>
  <c r="G42" i="1"/>
  <c r="H42" i="1"/>
  <c r="H34" i="1"/>
  <c r="G34" i="1"/>
  <c r="H25" i="1"/>
  <c r="G25" i="1"/>
  <c r="H16" i="1"/>
  <c r="G16" i="1"/>
  <c r="H37" i="1"/>
  <c r="G37" i="1"/>
  <c r="H28" i="1"/>
  <c r="G28" i="1"/>
  <c r="H19" i="1"/>
  <c r="G19" i="1"/>
  <c r="G13" i="1"/>
  <c r="H13" i="1"/>
  <c r="H10" i="1"/>
  <c r="G10" i="1"/>
</calcChain>
</file>

<file path=xl/sharedStrings.xml><?xml version="1.0" encoding="utf-8"?>
<sst xmlns="http://schemas.openxmlformats.org/spreadsheetml/2006/main" count="605" uniqueCount="215">
  <si>
    <t>B2A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</si>
  <si>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</si>
  <si>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</si>
  <si>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</si>
  <si>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</si>
  <si>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</si>
  <si>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</si>
  <si>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</si>
  <si>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</si>
  <si>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</si>
  <si>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</si>
  <si>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</si>
  <si>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</si>
  <si>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</si>
  <si>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</si>
  <si>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Verzorgend personeel</t>
  </si>
  <si>
    <t>B2B</t>
  </si>
  <si>
    <t xml:space="preserve">Begeleidend en verzorgend personeel klasse 2B </t>
  </si>
  <si>
    <t>Begeleidend en verzorgend personeel klasse 2A</t>
  </si>
  <si>
    <t>Opvoedend personeel klasse 1</t>
  </si>
  <si>
    <t>Hoofdopvoeder</t>
  </si>
  <si>
    <t>Ondersteunend kaderpersoneel</t>
  </si>
  <si>
    <t>MV1</t>
  </si>
  <si>
    <t>L1</t>
  </si>
  <si>
    <t>K5</t>
  </si>
  <si>
    <t>Onderdirecteur</t>
  </si>
  <si>
    <t>K3</t>
  </si>
  <si>
    <t>Directeur 30-59 bedden</t>
  </si>
  <si>
    <t>K2</t>
  </si>
  <si>
    <t>Directeur 60-89 bedden</t>
  </si>
  <si>
    <t>K1</t>
  </si>
  <si>
    <t>G1</t>
  </si>
  <si>
    <t>Geneesheer omnipracticus</t>
  </si>
  <si>
    <t>GS</t>
  </si>
  <si>
    <t>Geneesheer specialist</t>
  </si>
  <si>
    <t>B1C</t>
  </si>
  <si>
    <t>B1B</t>
  </si>
  <si>
    <t>B1A</t>
  </si>
  <si>
    <t>B1A BIS</t>
  </si>
  <si>
    <t>Directeur +90 bedden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</si>
  <si>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</si>
  <si>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</si>
  <si>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</si>
  <si>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</si>
  <si>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</si>
  <si>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</si>
  <si>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</si>
  <si>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</si>
  <si>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</si>
  <si>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BEGELEIDEND EN VERZORGEND PERSONEEL KLASSE 2B</t>
  </si>
  <si>
    <t>BEGELEIDEND EN VERZORGEND PERSONEEL KLASSE 2A</t>
  </si>
  <si>
    <t>OPVOEDEND PERSONEEL KLASSE 1</t>
  </si>
  <si>
    <t>HOOFDOPVOEDER</t>
  </si>
  <si>
    <t>ONDERSTEUNEND KADERPERSONEEL</t>
  </si>
  <si>
    <t>VERZORGEND PERSONEEL</t>
  </si>
  <si>
    <t>ONDERDIRECTEUR</t>
  </si>
  <si>
    <t>DIRECTEUR 30-59 BEDDEN</t>
  </si>
  <si>
    <t>DIRECTEUR 60-89 bedden</t>
  </si>
  <si>
    <t>DIRECTEUR +90 bedden</t>
  </si>
  <si>
    <t>GENEESHEER OMNIPRACTICUS</t>
  </si>
  <si>
    <t>GENEESHEER SPECIALIST</t>
  </si>
  <si>
    <t>GEWAARBORGD  INKOMEN</t>
  </si>
  <si>
    <t>OVERZICHT BAREMA'S P.C. 319.01</t>
  </si>
  <si>
    <t>DATUM</t>
  </si>
  <si>
    <t>Sociaal, paramedisch en therapeutisch personeel</t>
  </si>
  <si>
    <t>SOCIAAL, PARAMEDISCH &amp; THERAPEUTISCH PERSONEEL</t>
  </si>
  <si>
    <t>Licentiaten / masters</t>
  </si>
  <si>
    <t>LICENTIATEN / MASTERS</t>
  </si>
  <si>
    <t>Chauffeur loon ten laste van vervoer gehandicapten</t>
  </si>
  <si>
    <t>Technicus - knuts. apparatuur</t>
  </si>
  <si>
    <t>Kopiist - A3</t>
  </si>
  <si>
    <t>Helper in klin. labo.</t>
  </si>
  <si>
    <t>Electronica - technicus A2</t>
  </si>
  <si>
    <t>Kopiist A2</t>
  </si>
  <si>
    <t>Opsteller</t>
  </si>
  <si>
    <t>020</t>
  </si>
  <si>
    <t>Technicus - electronica A3</t>
  </si>
  <si>
    <t>010</t>
  </si>
  <si>
    <t>Boekhouder klasse 1</t>
  </si>
  <si>
    <t>Logistiek personeel klasse 1</t>
  </si>
  <si>
    <t>011</t>
  </si>
  <si>
    <t>Econoom klasse 1</t>
  </si>
  <si>
    <t>Technicus - electronica A1</t>
  </si>
  <si>
    <t>012</t>
  </si>
  <si>
    <t>Opsteller klasse 1</t>
  </si>
  <si>
    <t>Bachelor</t>
  </si>
  <si>
    <t>Diensthoofd maatschappelijk werker</t>
  </si>
  <si>
    <t>Diensthoofd paramedische dienst</t>
  </si>
  <si>
    <t>Ondersteunend kader</t>
  </si>
  <si>
    <t>Tussenkaderfunctie</t>
  </si>
  <si>
    <t>Verantwoordelijke ambulante dienst</t>
  </si>
  <si>
    <t>Coördinator paramedische dienst</t>
  </si>
  <si>
    <t>Kinesitherapeut/bachelor</t>
  </si>
  <si>
    <t>Logopedist</t>
  </si>
  <si>
    <t>Assistent/bachelor in de psychologie</t>
  </si>
  <si>
    <t>Orthoptist</t>
  </si>
  <si>
    <t>Sociaal verpleegster</t>
  </si>
  <si>
    <t>Trajectbegeleider</t>
  </si>
  <si>
    <t>Ergotherapeut</t>
  </si>
  <si>
    <t>Maatschappelijk werker</t>
  </si>
  <si>
    <t>Diëtist</t>
  </si>
  <si>
    <t>Soc verpleger/Verpleger onder Soc Dst</t>
  </si>
  <si>
    <t>Heropvoeder in de psychomotoriek</t>
  </si>
  <si>
    <t>Gezinsbegeleider Cat 14</t>
  </si>
  <si>
    <t>Othopedist</t>
  </si>
  <si>
    <t>Verpleger A1</t>
  </si>
  <si>
    <t>Sociaal readaptatiewerker</t>
  </si>
  <si>
    <t xml:space="preserve">Tandarts </t>
  </si>
  <si>
    <t>Licentiaat/master in de kinesitherapie</t>
  </si>
  <si>
    <t>Licentiaat/master in de psychologie</t>
  </si>
  <si>
    <t>Licentiaat/master in de orthopedagogie</t>
  </si>
  <si>
    <t>Licentiaat/master in de pedagogie</t>
  </si>
  <si>
    <t>Licentiaat/master in de criminologie</t>
  </si>
  <si>
    <t>030</t>
  </si>
  <si>
    <t>Directeur 13-29 bedden</t>
  </si>
  <si>
    <t>050</t>
  </si>
  <si>
    <t>Directeur 6-12 bedden</t>
  </si>
  <si>
    <t>055</t>
  </si>
  <si>
    <t>Verantwoordelijke of directeur diensten plaatsing in gezinnen</t>
  </si>
  <si>
    <t>060</t>
  </si>
  <si>
    <t>Verantwoordelijke Ambulante dienst</t>
  </si>
  <si>
    <t>Directiemedewerker</t>
  </si>
  <si>
    <t>031</t>
  </si>
  <si>
    <t>032</t>
  </si>
  <si>
    <t>033</t>
  </si>
  <si>
    <t>070</t>
  </si>
  <si>
    <t>080</t>
  </si>
  <si>
    <t>BASIS</t>
  </si>
  <si>
    <t>INDEXERING</t>
  </si>
  <si>
    <t>VERGOEDING VAKANTIEVERBLIJVEN</t>
  </si>
  <si>
    <t>KOK</t>
  </si>
  <si>
    <t>chauffeur loon ten laste van vervoer PMH</t>
  </si>
  <si>
    <t>Chauffeur loon ten laste van vervoer PMH</t>
  </si>
  <si>
    <t>Chauffeur loon ten laste van vervoer pmh</t>
  </si>
  <si>
    <t xml:space="preserve">Licentiaat/master </t>
  </si>
  <si>
    <t>SUP</t>
  </si>
  <si>
    <t>Supplementen</t>
  </si>
  <si>
    <t xml:space="preserve">INDEX:  </t>
  </si>
  <si>
    <t>Barema 1</t>
  </si>
  <si>
    <t>Barema 2</t>
  </si>
  <si>
    <t>Barema 3</t>
  </si>
  <si>
    <t>Barema 4</t>
  </si>
  <si>
    <t>Barema 5</t>
  </si>
  <si>
    <t>Barema 6</t>
  </si>
  <si>
    <t>Barema 7</t>
  </si>
  <si>
    <t>Barema 8</t>
  </si>
  <si>
    <t>Barema 9</t>
  </si>
  <si>
    <t>Barema 10</t>
  </si>
  <si>
    <t>Barema 11</t>
  </si>
  <si>
    <t>Barema 12</t>
  </si>
  <si>
    <t>Barema 13</t>
  </si>
  <si>
    <t>Barema 14</t>
  </si>
  <si>
    <t>Barema 15</t>
  </si>
  <si>
    <t>Barema 16</t>
  </si>
  <si>
    <t>Barema 17</t>
  </si>
  <si>
    <t>Barema 18</t>
  </si>
  <si>
    <t>Barema 19</t>
  </si>
  <si>
    <t>Barema 20</t>
  </si>
  <si>
    <t>coëfficiënt</t>
  </si>
  <si>
    <t>Omschrijving</t>
  </si>
  <si>
    <t>Fctcode</t>
  </si>
  <si>
    <t>Opmerking</t>
  </si>
  <si>
    <t>personeelsleden in dienst vóór 1/12/1991</t>
  </si>
  <si>
    <t>Bachelor in de gezinswetenschappen</t>
  </si>
  <si>
    <t>Master kiné</t>
  </si>
  <si>
    <t>Logistiek personeel onderhoud categorie II</t>
  </si>
  <si>
    <t>Logistiek personeel onderhoud categorie III</t>
  </si>
  <si>
    <t>Logistiek personeel onderhoud categorie IV</t>
  </si>
  <si>
    <t>Logistiek klasse 3</t>
  </si>
  <si>
    <t>Logistiek personeel onderhoud categorie V</t>
  </si>
  <si>
    <t>Administratief personeel boekhouder klasse II</t>
  </si>
  <si>
    <t>Begeleidend en verzorgend personeel klasse 2B</t>
  </si>
  <si>
    <t>Opvoeder-groepschef</t>
  </si>
  <si>
    <t>ANC</t>
  </si>
  <si>
    <t>bar1</t>
  </si>
  <si>
    <t>bar2</t>
  </si>
  <si>
    <t>bar3</t>
  </si>
  <si>
    <t>bar4</t>
  </si>
  <si>
    <t>bar5</t>
  </si>
  <si>
    <t>bar6</t>
  </si>
  <si>
    <t>bar7</t>
  </si>
  <si>
    <t>bar8</t>
  </si>
  <si>
    <t>bar9</t>
  </si>
  <si>
    <t>bar10</t>
  </si>
  <si>
    <t>bar11</t>
  </si>
  <si>
    <t>bar12</t>
  </si>
  <si>
    <t>bar13</t>
  </si>
  <si>
    <t>bar14</t>
  </si>
  <si>
    <t>bar15</t>
  </si>
  <si>
    <t>bar16</t>
  </si>
  <si>
    <t>bar17</t>
  </si>
  <si>
    <t>bar18</t>
  </si>
  <si>
    <t>bar19</t>
  </si>
  <si>
    <t>bar20</t>
  </si>
  <si>
    <t>B1ABIS</t>
  </si>
  <si>
    <t>MAANDLOON PER BAREMA</t>
  </si>
  <si>
    <t>OPVOEDER-GROEPSCHEF</t>
  </si>
  <si>
    <t>basis 1/01/2022</t>
  </si>
  <si>
    <t>FUNCTIECODES PER BAREMA</t>
  </si>
  <si>
    <t>functie
code</t>
  </si>
  <si>
    <t>barema
code</t>
  </si>
  <si>
    <t>Barema
nr</t>
  </si>
  <si>
    <t>omschrijving</t>
  </si>
  <si>
    <t>in dienst vóór 1/12/1991</t>
  </si>
  <si>
    <t>in dienst vanaf 1/11/93</t>
  </si>
  <si>
    <t>in dienst vóór 1/11/93</t>
  </si>
  <si>
    <t>in dienst vanaf 1/11/1993</t>
  </si>
  <si>
    <t xml:space="preserve"> in dienst vóór 1/12/1991</t>
  </si>
  <si>
    <t>ADMINISTRATIEF PERSONEEL KLASSE 2</t>
  </si>
  <si>
    <t>in dienst voor 1/11/1993</t>
  </si>
  <si>
    <t>personeelsleden in dienst vóór 1/11/1993</t>
  </si>
  <si>
    <t>nr barema</t>
  </si>
  <si>
    <t>code</t>
  </si>
  <si>
    <t>ptn</t>
  </si>
  <si>
    <t>Administratief personeel klasse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</si>
</sst>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m\ yyyy"/>
    <numFmt numFmtId="165" formatCode="#,##0.0000"/>
    <numFmt numFmtId="166" formatCode="0.0000"/>
    <numFmt numFmtId="167" formatCode="d/mm/yy"/>
    <numFmt numFmtId="168" formatCode="[$-813]d\ mmmm\ yyyy;@"/>
  </numFmts>
  <fonts count="2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/>
      <sz val="11"/>
      <name val="Trebuchet MS"/>
      <family val="2"/>
    </font>
    <font>
      <sz val="8"/>
      <name val="Trebuchet MS"/>
      <family val="2"/>
    </font>
    <font>
      <u/>
      <sz val="10"/>
      <color indexed="12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</font>
    <font>
      <i/>
      <sz val="9"/>
      <color theme="0" tint="-0.3499862666707357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0" fontId="2" fillId="0" borderId="8" xfId="0" applyFont="1" applyBorder="1"/>
    <xf numFmtId="4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2"/>
    <xf numFmtId="0" fontId="2" fillId="0" borderId="0" xfId="0" applyFont="1" applyBorder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/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164" fontId="8" fillId="0" borderId="6" xfId="0" applyNumberFormat="1" applyFont="1" applyBorder="1" applyAlignment="1">
      <alignment horizontal="centerContinuous"/>
    </xf>
    <xf numFmtId="164" fontId="8" fillId="0" borderId="7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6" xfId="0" applyNumberFormat="1" applyFont="1" applyBorder="1" applyAlignment="1">
      <alignment horizontal="centerContinuous"/>
    </xf>
    <xf numFmtId="0" fontId="2" fillId="0" borderId="12" xfId="0" applyFont="1" applyBorder="1"/>
    <xf numFmtId="0" fontId="2" fillId="0" borderId="0" xfId="0" applyFont="1" applyBorder="1"/>
    <xf numFmtId="0" fontId="2" fillId="0" borderId="6" xfId="0" applyFont="1" applyBorder="1"/>
    <xf numFmtId="0" fontId="19" fillId="0" borderId="0" xfId="0" applyFont="1"/>
    <xf numFmtId="0" fontId="3" fillId="0" borderId="12" xfId="0" applyFont="1" applyBorder="1"/>
    <xf numFmtId="0" fontId="17" fillId="2" borderId="12" xfId="0" applyFont="1" applyFill="1" applyBorder="1"/>
    <xf numFmtId="0" fontId="3" fillId="0" borderId="12" xfId="0" applyFont="1" applyBorder="1" applyAlignment="1">
      <alignment horizontal="center"/>
    </xf>
    <xf numFmtId="0" fontId="8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9" fillId="0" borderId="0" xfId="0" applyFont="1" applyBorder="1"/>
    <xf numFmtId="0" fontId="13" fillId="0" borderId="0" xfId="0" applyFont="1" applyBorder="1"/>
    <xf numFmtId="0" fontId="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66" fontId="10" fillId="3" borderId="0" xfId="0" applyNumberFormat="1" applyFont="1" applyFill="1"/>
    <xf numFmtId="0" fontId="18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166" fontId="3" fillId="0" borderId="0" xfId="1" applyNumberFormat="1" applyFont="1" applyFill="1"/>
    <xf numFmtId="0" fontId="15" fillId="4" borderId="12" xfId="0" applyFont="1" applyFill="1" applyBorder="1"/>
    <xf numFmtId="0" fontId="16" fillId="2" borderId="12" xfId="0" applyFont="1" applyFill="1" applyBorder="1"/>
    <xf numFmtId="1" fontId="2" fillId="2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/>
    <xf numFmtId="164" fontId="22" fillId="6" borderId="12" xfId="0" applyNumberFormat="1" applyFont="1" applyFill="1" applyBorder="1" applyAlignment="1">
      <alignment horizontal="center"/>
    </xf>
    <xf numFmtId="9" fontId="17" fillId="5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6" borderId="12" xfId="0" applyFont="1" applyFill="1" applyBorder="1" applyAlignment="1">
      <alignment horizontal="center"/>
    </xf>
    <xf numFmtId="0" fontId="2" fillId="5" borderId="12" xfId="0" applyFont="1" applyFill="1" applyBorder="1"/>
    <xf numFmtId="0" fontId="17" fillId="5" borderId="12" xfId="0" applyFont="1" applyFill="1" applyBorder="1" applyAlignment="1">
      <alignment horizontal="center"/>
    </xf>
    <xf numFmtId="0" fontId="22" fillId="0" borderId="0" xfId="0" applyFont="1"/>
    <xf numFmtId="4" fontId="2" fillId="0" borderId="12" xfId="0" applyNumberFormat="1" applyFont="1" applyBorder="1"/>
    <xf numFmtId="9" fontId="3" fillId="0" borderId="8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5" fillId="5" borderId="12" xfId="0" applyNumberFormat="1" applyFont="1" applyFill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1" fontId="26" fillId="0" borderId="12" xfId="0" applyNumberFormat="1" applyFont="1" applyBorder="1" applyAlignment="1">
      <alignment horizontal="center"/>
    </xf>
    <xf numFmtId="0" fontId="27" fillId="0" borderId="12" xfId="0" applyFont="1" applyBorder="1"/>
    <xf numFmtId="49" fontId="22" fillId="6" borderId="1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12" xfId="0" applyFont="1" applyFill="1" applyBorder="1"/>
    <xf numFmtId="4" fontId="2" fillId="0" borderId="12" xfId="0" applyNumberFormat="1" applyFont="1" applyBorder="1" applyAlignment="1">
      <alignment horizontal="center"/>
    </xf>
    <xf numFmtId="0" fontId="26" fillId="0" borderId="12" xfId="0" applyFont="1" applyBorder="1"/>
    <xf numFmtId="1" fontId="26" fillId="2" borderId="12" xfId="0" applyNumberFormat="1" applyFont="1" applyFill="1" applyBorder="1" applyAlignment="1">
      <alignment horizontal="center"/>
    </xf>
    <xf numFmtId="0" fontId="27" fillId="2" borderId="12" xfId="0" applyFont="1" applyFill="1" applyBorder="1"/>
    <xf numFmtId="0" fontId="24" fillId="2" borderId="12" xfId="0" applyFont="1" applyFill="1" applyBorder="1"/>
    <xf numFmtId="0" fontId="24" fillId="0" borderId="12" xfId="0" applyFont="1" applyBorder="1"/>
    <xf numFmtId="0" fontId="18" fillId="0" borderId="10" xfId="0" applyFont="1" applyBorder="1"/>
    <xf numFmtId="0" fontId="4" fillId="0" borderId="10" xfId="0" applyFont="1" applyBorder="1"/>
    <xf numFmtId="0" fontId="7" fillId="0" borderId="10" xfId="2" applyBorder="1"/>
    <xf numFmtId="0" fontId="0" fillId="0" borderId="0" xfId="0" applyFill="1"/>
    <xf numFmtId="0" fontId="0" fillId="0" borderId="10" xfId="0" applyFill="1" applyBorder="1"/>
    <xf numFmtId="0" fontId="0" fillId="0" borderId="0" xfId="0" applyFill="1" applyBorder="1"/>
    <xf numFmtId="0" fontId="0" fillId="0" borderId="10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4" fontId="4" fillId="8" borderId="0" xfId="0" quotePrefix="1" applyNumberFormat="1" applyFont="1" applyFill="1" applyAlignment="1">
      <alignment horizontal="right"/>
    </xf>
    <xf numFmtId="166" fontId="10" fillId="8" borderId="0" xfId="0" applyNumberFormat="1" applyFont="1" applyFill="1"/>
    <xf numFmtId="0" fontId="2" fillId="0" borderId="12" xfId="0" applyFont="1" applyFill="1" applyBorder="1" applyAlignment="1">
      <alignment horizontal="center"/>
    </xf>
    <xf numFmtId="0" fontId="28" fillId="0" borderId="12" xfId="0" applyFont="1" applyBorder="1"/>
    <xf numFmtId="0" fontId="2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1" xfId="0" applyFont="1" applyBorder="1" applyAlignment="1"/>
    <xf numFmtId="166" fontId="8" fillId="0" borderId="6" xfId="0" applyNumberFormat="1" applyFont="1" applyBorder="1" applyAlignment="1">
      <alignment horizontal="center"/>
    </xf>
    <xf numFmtId="168" fontId="3" fillId="7" borderId="0" xfId="0" applyNumberFormat="1" applyFont="1" applyFill="1" applyAlignment="1">
      <alignment horizontal="center"/>
    </xf>
  </cellXfs>
  <cellStyles count="4">
    <cellStyle name="Hyperlink" xfId="2" builtinId="8"/>
    <cellStyle name="Hyperlink 2" xfId="3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showGridLines="0" tabSelected="1" zoomScaleNormal="100" workbookViewId="0">
      <selection activeCell="O6" sqref="O6"/>
    </sheetView>
  </sheetViews>
  <sheetFormatPr defaultColWidth="9.109375" defaultRowHeight="14.4" x14ac:dyDescent="0.3"/>
  <cols>
    <col min="1" max="1" width="5.77734375" style="24" customWidth="1"/>
    <col min="2" max="2" width="12.33203125" style="24" customWidth="1"/>
    <col min="3" max="3" width="13.44140625" style="24" bestFit="1" customWidth="1"/>
    <col min="4" max="4" width="41.88671875" style="24" bestFit="1" customWidth="1"/>
    <col min="5" max="16384" width="9.109375" style="24"/>
  </cols>
  <sheetData>
    <row r="1" spans="2:5" ht="9" customHeight="1" x14ac:dyDescent="0.3"/>
    <row r="2" spans="2:5" ht="21" customHeight="1" x14ac:dyDescent="0.45">
      <c r="B2" s="105" t="s">
        <v>62</v>
      </c>
      <c r="C2" s="105"/>
      <c r="D2" s="105"/>
    </row>
    <row r="3" spans="2:5" ht="7.8" customHeight="1" x14ac:dyDescent="0.3"/>
    <row r="4" spans="2:5" x14ac:dyDescent="0.3">
      <c r="B4" s="24" t="s">
        <v>63</v>
      </c>
      <c r="C4" s="101">
        <v>44562</v>
      </c>
    </row>
    <row r="5" spans="2:5" ht="8.4" customHeight="1" x14ac:dyDescent="0.3"/>
    <row r="6" spans="2:5" x14ac:dyDescent="0.3">
      <c r="B6" s="24" t="s">
        <v>43</v>
      </c>
      <c r="C6" s="102">
        <f>ROUND(1.02^0,4)</f>
        <v>1</v>
      </c>
    </row>
    <row r="8" spans="2:5" ht="16.2" customHeight="1" thickBot="1" x14ac:dyDescent="0.35">
      <c r="B8" s="99" t="s">
        <v>211</v>
      </c>
      <c r="C8" s="99" t="s">
        <v>212</v>
      </c>
      <c r="D8" s="99" t="s">
        <v>202</v>
      </c>
      <c r="E8" s="100" t="s">
        <v>213</v>
      </c>
    </row>
    <row r="9" spans="2:5" ht="16.2" customHeight="1" x14ac:dyDescent="0.3">
      <c r="B9" s="58" t="s">
        <v>138</v>
      </c>
      <c r="C9" s="24" t="s">
        <v>6</v>
      </c>
      <c r="D9" s="27" t="s">
        <v>7</v>
      </c>
      <c r="E9" s="95">
        <v>53.5</v>
      </c>
    </row>
    <row r="10" spans="2:5" ht="16.2" customHeight="1" x14ac:dyDescent="0.3">
      <c r="B10" s="58" t="s">
        <v>139</v>
      </c>
      <c r="C10" s="24" t="s">
        <v>8</v>
      </c>
      <c r="D10" s="27" t="s">
        <v>42</v>
      </c>
      <c r="E10" s="95">
        <v>56</v>
      </c>
    </row>
    <row r="11" spans="2:5" ht="16.2" customHeight="1" x14ac:dyDescent="0.3">
      <c r="B11" s="92" t="s">
        <v>140</v>
      </c>
      <c r="C11" s="93" t="s">
        <v>9</v>
      </c>
      <c r="D11" s="94" t="s">
        <v>10</v>
      </c>
      <c r="E11" s="96">
        <v>61</v>
      </c>
    </row>
    <row r="12" spans="2:5" ht="16.2" customHeight="1" x14ac:dyDescent="0.3">
      <c r="B12" s="58" t="s">
        <v>141</v>
      </c>
      <c r="C12" s="24" t="s">
        <v>13</v>
      </c>
      <c r="D12" s="27" t="s">
        <v>214</v>
      </c>
      <c r="E12" s="97">
        <v>61</v>
      </c>
    </row>
    <row r="13" spans="2:5" ht="16.2" customHeight="1" x14ac:dyDescent="0.3">
      <c r="B13" s="92" t="s">
        <v>142</v>
      </c>
      <c r="C13" s="93" t="s">
        <v>11</v>
      </c>
      <c r="D13" s="94" t="s">
        <v>12</v>
      </c>
      <c r="E13" s="98">
        <v>71</v>
      </c>
    </row>
    <row r="14" spans="2:5" ht="16.2" customHeight="1" x14ac:dyDescent="0.3">
      <c r="B14" s="58" t="s">
        <v>143</v>
      </c>
      <c r="C14" s="24" t="s">
        <v>16</v>
      </c>
      <c r="D14" s="27" t="s">
        <v>17</v>
      </c>
      <c r="E14" s="97">
        <v>61</v>
      </c>
    </row>
    <row r="15" spans="2:5" ht="16.2" customHeight="1" x14ac:dyDescent="0.3">
      <c r="B15" s="58" t="s">
        <v>144</v>
      </c>
      <c r="C15" s="24" t="s">
        <v>0</v>
      </c>
      <c r="D15" s="27" t="s">
        <v>18</v>
      </c>
      <c r="E15" s="97">
        <v>63.5</v>
      </c>
    </row>
    <row r="16" spans="2:5" ht="16.2" customHeight="1" x14ac:dyDescent="0.3">
      <c r="B16" s="58" t="s">
        <v>145</v>
      </c>
      <c r="C16" s="24" t="s">
        <v>35</v>
      </c>
      <c r="D16" s="27" t="s">
        <v>19</v>
      </c>
      <c r="E16" s="97">
        <v>71</v>
      </c>
    </row>
    <row r="17" spans="2:5" ht="16.2" customHeight="1" x14ac:dyDescent="0.3">
      <c r="B17" s="58" t="s">
        <v>146</v>
      </c>
      <c r="C17" s="24" t="s">
        <v>36</v>
      </c>
      <c r="D17" s="27" t="s">
        <v>20</v>
      </c>
      <c r="E17" s="97">
        <v>79</v>
      </c>
    </row>
    <row r="18" spans="2:5" ht="16.2" customHeight="1" x14ac:dyDescent="0.3">
      <c r="B18" s="58" t="s">
        <v>147</v>
      </c>
      <c r="C18" s="24" t="s">
        <v>37</v>
      </c>
      <c r="D18" s="27" t="s">
        <v>21</v>
      </c>
      <c r="E18" s="97">
        <v>89</v>
      </c>
    </row>
    <row r="19" spans="2:5" ht="16.2" customHeight="1" x14ac:dyDescent="0.3">
      <c r="B19" s="58" t="s">
        <v>148</v>
      </c>
      <c r="C19" s="24" t="s">
        <v>38</v>
      </c>
      <c r="D19" s="27" t="s">
        <v>172</v>
      </c>
      <c r="E19" s="33">
        <v>86</v>
      </c>
    </row>
    <row r="20" spans="2:5" ht="16.2" customHeight="1" x14ac:dyDescent="0.3">
      <c r="B20" s="58" t="s">
        <v>149</v>
      </c>
      <c r="C20" s="24" t="s">
        <v>14</v>
      </c>
      <c r="D20" s="27" t="s">
        <v>15</v>
      </c>
      <c r="E20" s="33">
        <v>67</v>
      </c>
    </row>
    <row r="21" spans="2:5" ht="16.2" customHeight="1" x14ac:dyDescent="0.3">
      <c r="B21" s="58" t="s">
        <v>150</v>
      </c>
      <c r="C21" s="24" t="s">
        <v>22</v>
      </c>
      <c r="D21" s="27" t="s">
        <v>64</v>
      </c>
      <c r="E21" s="33">
        <v>71</v>
      </c>
    </row>
    <row r="22" spans="2:5" ht="16.2" customHeight="1" x14ac:dyDescent="0.3">
      <c r="B22" s="92" t="s">
        <v>151</v>
      </c>
      <c r="C22" s="93" t="s">
        <v>23</v>
      </c>
      <c r="D22" s="94" t="s">
        <v>66</v>
      </c>
      <c r="E22" s="98">
        <v>90</v>
      </c>
    </row>
    <row r="23" spans="2:5" ht="16.2" customHeight="1" x14ac:dyDescent="0.3">
      <c r="B23" s="58" t="s">
        <v>152</v>
      </c>
      <c r="C23" s="24" t="s">
        <v>24</v>
      </c>
      <c r="D23" s="27" t="s">
        <v>25</v>
      </c>
      <c r="E23" s="97">
        <v>90</v>
      </c>
    </row>
    <row r="24" spans="2:5" ht="16.2" customHeight="1" x14ac:dyDescent="0.3">
      <c r="B24" s="58" t="s">
        <v>153</v>
      </c>
      <c r="C24" s="24" t="s">
        <v>26</v>
      </c>
      <c r="D24" s="27" t="s">
        <v>27</v>
      </c>
      <c r="E24" s="97">
        <v>93.5</v>
      </c>
    </row>
    <row r="25" spans="2:5" ht="16.2" customHeight="1" x14ac:dyDescent="0.3">
      <c r="B25" s="58" t="s">
        <v>154</v>
      </c>
      <c r="C25" s="24" t="s">
        <v>28</v>
      </c>
      <c r="D25" s="27" t="s">
        <v>29</v>
      </c>
      <c r="E25" s="97">
        <v>96.5</v>
      </c>
    </row>
    <row r="26" spans="2:5" ht="16.2" customHeight="1" x14ac:dyDescent="0.3">
      <c r="B26" s="58" t="s">
        <v>155</v>
      </c>
      <c r="C26" s="24" t="s">
        <v>30</v>
      </c>
      <c r="D26" s="27" t="s">
        <v>39</v>
      </c>
      <c r="E26" s="97">
        <v>100</v>
      </c>
    </row>
    <row r="27" spans="2:5" ht="16.2" customHeight="1" x14ac:dyDescent="0.3">
      <c r="B27" s="58" t="s">
        <v>156</v>
      </c>
      <c r="C27" s="24" t="s">
        <v>31</v>
      </c>
      <c r="D27" s="27" t="s">
        <v>32</v>
      </c>
      <c r="E27" s="97">
        <v>108</v>
      </c>
    </row>
    <row r="28" spans="2:5" ht="16.2" customHeight="1" x14ac:dyDescent="0.3">
      <c r="B28" s="92" t="s">
        <v>157</v>
      </c>
      <c r="C28" s="93" t="s">
        <v>33</v>
      </c>
      <c r="D28" s="94" t="s">
        <v>34</v>
      </c>
      <c r="E28" s="96">
        <v>143.5</v>
      </c>
    </row>
    <row r="29" spans="2:5" ht="16.2" customHeight="1" x14ac:dyDescent="0.3">
      <c r="C29" s="24" t="s">
        <v>40</v>
      </c>
      <c r="D29" s="27" t="s">
        <v>41</v>
      </c>
    </row>
    <row r="30" spans="2:5" ht="16.2" customHeight="1" x14ac:dyDescent="0.3">
      <c r="C30" s="24" t="s">
        <v>135</v>
      </c>
      <c r="D30" s="27" t="s">
        <v>136</v>
      </c>
    </row>
  </sheetData>
  <mergeCells count="1">
    <mergeCell ref="B2:D2"/>
  </mergeCells>
  <hyperlinks>
    <hyperlink ref="D9" location="'L4'!A1" display="Logistiek personeel klasse 4"/>
    <hyperlink ref="D10" location="'L3'!A1" display="Logistiek personeel klasse 3"/>
    <hyperlink ref="D11" location="'L2'!A1" display="Logistiek personeel klasse 2"/>
    <hyperlink ref="D12" location="'A2'!A1" display="Administratief + logistiek personeel klasse 2"/>
    <hyperlink ref="D13" location="'A1'!A1" display="Administratief + logistiek personeel klasse 1"/>
    <hyperlink ref="D14" location="B2B!A1" display="Begeleidend en verzorgend personeel klasse 2B "/>
    <hyperlink ref="D15" location="B2A!A1" display="Begeleidend en verzorgend personeel klasse 2A"/>
    <hyperlink ref="D16" location="B1C!A1" display="Opvoedend personeel klasse 1"/>
    <hyperlink ref="D17" location="B1B!A1" display="Hoofdopvoeder"/>
    <hyperlink ref="D18" location="B1A!A1" display="Ondersteunend kaderpersoneel"/>
    <hyperlink ref="D19" location="'B1A BIS'!A1" display="Opvoeder-groepschef-BIS"/>
    <hyperlink ref="D20" location="'MV2'!A1" display="Verzorgend personeel"/>
    <hyperlink ref="D21" location="'MV1'!A1" display="Sociaal paramedisch en therapeutisch personeel"/>
    <hyperlink ref="D22" location="'L1'!A1" display="Licentiaten"/>
    <hyperlink ref="D23" location="'K5'!A1" display="Onderdirecteur"/>
    <hyperlink ref="D24" location="'K3'!A1" display="Directeur 30-59 bedden"/>
    <hyperlink ref="D25" location="'K2'!A1" display="Directeur 60-89 bedden"/>
    <hyperlink ref="D26" location="'K1'!A1" display="Directeur +90 bedden"/>
    <hyperlink ref="D27" location="'G1'!A1" display="Geneesheer omnipracticus"/>
    <hyperlink ref="D28" location="GS!A1" display="Geneesheer specialist"/>
    <hyperlink ref="D29" location="GEW!A1" display="Gewaarborgd inkomen"/>
    <hyperlink ref="D30" location="SUP!A1" display="Supplemente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5546875" style="2" customWidth="1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9.77734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36</v>
      </c>
      <c r="C1" s="59" t="s">
        <v>52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320</v>
      </c>
      <c r="L5" s="63" t="s">
        <v>20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560</v>
      </c>
      <c r="L6" s="63" t="s">
        <v>86</v>
      </c>
      <c r="M6" s="2"/>
    </row>
    <row r="7" spans="2:13" x14ac:dyDescent="0.3">
      <c r="B7" s="8">
        <v>0</v>
      </c>
      <c r="C7" s="17">
        <v>33583.35</v>
      </c>
      <c r="D7" s="17">
        <f t="shared" ref="D7:D42" si="0">C7*$I$1</f>
        <v>33583.35</v>
      </c>
      <c r="E7" s="17">
        <f t="shared" ref="E7:E42" si="1">C7/12*$I$1</f>
        <v>2798.6124999999997</v>
      </c>
      <c r="F7" s="18">
        <f t="shared" ref="F7:F42" si="2">D7/1976</f>
        <v>16.995622469635627</v>
      </c>
      <c r="G7" s="18">
        <f>F7/2</f>
        <v>8.4978112348178136</v>
      </c>
      <c r="H7" s="18">
        <f>F7/5</f>
        <v>3.3991244939271255</v>
      </c>
      <c r="I7" s="19">
        <f>D7/2080</f>
        <v>16.145841346153844</v>
      </c>
      <c r="K7" s="64">
        <v>570</v>
      </c>
      <c r="L7" s="63" t="s">
        <v>87</v>
      </c>
    </row>
    <row r="8" spans="2:13" x14ac:dyDescent="0.3">
      <c r="B8" s="8">
        <f>B7+1</f>
        <v>1</v>
      </c>
      <c r="C8" s="17">
        <v>34210.93</v>
      </c>
      <c r="D8" s="17">
        <f t="shared" si="0"/>
        <v>34210.93</v>
      </c>
      <c r="E8" s="17">
        <f t="shared" si="1"/>
        <v>2850.9108333333334</v>
      </c>
      <c r="F8" s="18">
        <f t="shared" si="2"/>
        <v>17.313223684210527</v>
      </c>
      <c r="G8" s="18">
        <f t="shared" ref="G8:G42" si="3">F8/2</f>
        <v>8.6566118421052636</v>
      </c>
      <c r="H8" s="18">
        <f t="shared" ref="H8:H42" si="4">F8/5</f>
        <v>3.4626447368421056</v>
      </c>
      <c r="I8" s="19">
        <f t="shared" ref="I8:I42" si="5">D8/2080</f>
        <v>16.4475625</v>
      </c>
    </row>
    <row r="9" spans="2:13" x14ac:dyDescent="0.3">
      <c r="B9" s="8">
        <f t="shared" ref="B9:B42" si="6">B8+1</f>
        <v>2</v>
      </c>
      <c r="C9" s="17">
        <v>35062.49</v>
      </c>
      <c r="D9" s="17">
        <f t="shared" si="0"/>
        <v>35062.49</v>
      </c>
      <c r="E9" s="17">
        <f t="shared" si="1"/>
        <v>2921.8741666666665</v>
      </c>
      <c r="F9" s="18">
        <f t="shared" si="2"/>
        <v>17.744175101214573</v>
      </c>
      <c r="G9" s="18">
        <f t="shared" si="3"/>
        <v>8.8720875506072865</v>
      </c>
      <c r="H9" s="18">
        <f t="shared" si="4"/>
        <v>3.5488350202429144</v>
      </c>
      <c r="I9" s="19">
        <f t="shared" si="5"/>
        <v>16.856966346153847</v>
      </c>
    </row>
    <row r="10" spans="2:13" x14ac:dyDescent="0.3">
      <c r="B10" s="8">
        <f t="shared" si="6"/>
        <v>3</v>
      </c>
      <c r="C10" s="17">
        <v>35888.06</v>
      </c>
      <c r="D10" s="17">
        <f t="shared" si="0"/>
        <v>35888.06</v>
      </c>
      <c r="E10" s="17">
        <f t="shared" si="1"/>
        <v>2990.6716666666666</v>
      </c>
      <c r="F10" s="18">
        <f t="shared" si="2"/>
        <v>18.161973684210526</v>
      </c>
      <c r="G10" s="18">
        <f t="shared" si="3"/>
        <v>9.0809868421052631</v>
      </c>
      <c r="H10" s="18">
        <f t="shared" si="4"/>
        <v>3.6323947368421052</v>
      </c>
      <c r="I10" s="19">
        <f t="shared" si="5"/>
        <v>17.253874999999997</v>
      </c>
    </row>
    <row r="11" spans="2:13" x14ac:dyDescent="0.3">
      <c r="B11" s="8">
        <f t="shared" si="6"/>
        <v>4</v>
      </c>
      <c r="C11" s="17">
        <v>36762.93</v>
      </c>
      <c r="D11" s="17">
        <f t="shared" si="0"/>
        <v>36762.93</v>
      </c>
      <c r="E11" s="17">
        <f t="shared" si="1"/>
        <v>3063.5774999999999</v>
      </c>
      <c r="F11" s="18">
        <f t="shared" si="2"/>
        <v>18.604721659919029</v>
      </c>
      <c r="G11" s="18">
        <f t="shared" si="3"/>
        <v>9.3023608299595146</v>
      </c>
      <c r="H11" s="18">
        <f t="shared" si="4"/>
        <v>3.720944331983806</v>
      </c>
      <c r="I11" s="19">
        <f t="shared" si="5"/>
        <v>17.674485576923075</v>
      </c>
    </row>
    <row r="12" spans="2:13" x14ac:dyDescent="0.3">
      <c r="B12" s="8">
        <f t="shared" si="6"/>
        <v>5</v>
      </c>
      <c r="C12" s="17">
        <v>37385.050000000003</v>
      </c>
      <c r="D12" s="17">
        <f t="shared" si="0"/>
        <v>37385.050000000003</v>
      </c>
      <c r="E12" s="17">
        <f t="shared" si="1"/>
        <v>3115.4208333333336</v>
      </c>
      <c r="F12" s="18">
        <f t="shared" si="2"/>
        <v>18.919559716599192</v>
      </c>
      <c r="G12" s="18">
        <f t="shared" si="3"/>
        <v>9.459779858299596</v>
      </c>
      <c r="H12" s="18">
        <f t="shared" si="4"/>
        <v>3.7839119433198385</v>
      </c>
      <c r="I12" s="19">
        <f t="shared" si="5"/>
        <v>17.973581730769233</v>
      </c>
    </row>
    <row r="13" spans="2:13" x14ac:dyDescent="0.3">
      <c r="B13" s="8">
        <f t="shared" si="6"/>
        <v>6</v>
      </c>
      <c r="C13" s="17">
        <v>38600.43</v>
      </c>
      <c r="D13" s="17">
        <f t="shared" si="0"/>
        <v>38600.43</v>
      </c>
      <c r="E13" s="17">
        <f t="shared" si="1"/>
        <v>3216.7024999999999</v>
      </c>
      <c r="F13" s="18">
        <f t="shared" si="2"/>
        <v>19.534630566801621</v>
      </c>
      <c r="G13" s="18">
        <f t="shared" si="3"/>
        <v>9.7673152834008103</v>
      </c>
      <c r="H13" s="18">
        <f t="shared" si="4"/>
        <v>3.9069261133603241</v>
      </c>
      <c r="I13" s="19">
        <f t="shared" si="5"/>
        <v>18.557899038461539</v>
      </c>
    </row>
    <row r="14" spans="2:13" x14ac:dyDescent="0.3">
      <c r="B14" s="8">
        <f t="shared" si="6"/>
        <v>7</v>
      </c>
      <c r="C14" s="17">
        <v>39059.57</v>
      </c>
      <c r="D14" s="17">
        <f t="shared" si="0"/>
        <v>39059.57</v>
      </c>
      <c r="E14" s="17">
        <f t="shared" si="1"/>
        <v>3254.9641666666666</v>
      </c>
      <c r="F14" s="18">
        <f t="shared" si="2"/>
        <v>19.766988866396762</v>
      </c>
      <c r="G14" s="18">
        <f t="shared" si="3"/>
        <v>9.8834944331983809</v>
      </c>
      <c r="H14" s="18">
        <f t="shared" si="4"/>
        <v>3.9533977732793524</v>
      </c>
      <c r="I14" s="19">
        <f t="shared" si="5"/>
        <v>18.778639423076925</v>
      </c>
    </row>
    <row r="15" spans="2:13" x14ac:dyDescent="0.3">
      <c r="B15" s="8">
        <f t="shared" si="6"/>
        <v>8</v>
      </c>
      <c r="C15" s="17">
        <v>40337.629999999997</v>
      </c>
      <c r="D15" s="17">
        <f t="shared" si="0"/>
        <v>40337.629999999997</v>
      </c>
      <c r="E15" s="17">
        <f t="shared" si="1"/>
        <v>3361.4691666666663</v>
      </c>
      <c r="F15" s="18">
        <f t="shared" si="2"/>
        <v>20.413780364372467</v>
      </c>
      <c r="G15" s="18">
        <f t="shared" si="3"/>
        <v>10.206890182186234</v>
      </c>
      <c r="H15" s="18">
        <f t="shared" si="4"/>
        <v>4.0827560728744938</v>
      </c>
      <c r="I15" s="19">
        <f t="shared" si="5"/>
        <v>19.393091346153845</v>
      </c>
    </row>
    <row r="16" spans="2:13" x14ac:dyDescent="0.3">
      <c r="B16" s="8">
        <f t="shared" si="6"/>
        <v>9</v>
      </c>
      <c r="C16" s="17">
        <v>40748.35</v>
      </c>
      <c r="D16" s="17">
        <f t="shared" si="0"/>
        <v>40748.35</v>
      </c>
      <c r="E16" s="17">
        <f t="shared" si="1"/>
        <v>3395.6958333333332</v>
      </c>
      <c r="F16" s="18">
        <f t="shared" si="2"/>
        <v>20.621634615384615</v>
      </c>
      <c r="G16" s="18">
        <f t="shared" si="3"/>
        <v>10.310817307692307</v>
      </c>
      <c r="H16" s="18">
        <f t="shared" si="4"/>
        <v>4.1243269230769233</v>
      </c>
      <c r="I16" s="19">
        <f t="shared" si="5"/>
        <v>19.590552884615384</v>
      </c>
    </row>
    <row r="17" spans="2:9" x14ac:dyDescent="0.3">
      <c r="B17" s="8">
        <f t="shared" si="6"/>
        <v>10</v>
      </c>
      <c r="C17" s="17">
        <v>41979.32</v>
      </c>
      <c r="D17" s="17">
        <f t="shared" si="0"/>
        <v>41979.32</v>
      </c>
      <c r="E17" s="17">
        <f t="shared" si="1"/>
        <v>3498.2766666666666</v>
      </c>
      <c r="F17" s="18">
        <f t="shared" si="2"/>
        <v>21.244595141700405</v>
      </c>
      <c r="G17" s="18">
        <f t="shared" si="3"/>
        <v>10.622297570850202</v>
      </c>
      <c r="H17" s="18">
        <f t="shared" si="4"/>
        <v>4.2489190283400813</v>
      </c>
      <c r="I17" s="19">
        <f t="shared" si="5"/>
        <v>20.182365384615384</v>
      </c>
    </row>
    <row r="18" spans="2:9" x14ac:dyDescent="0.3">
      <c r="B18" s="8">
        <f t="shared" si="6"/>
        <v>11</v>
      </c>
      <c r="C18" s="17">
        <v>42344.53</v>
      </c>
      <c r="D18" s="17">
        <f t="shared" si="0"/>
        <v>42344.53</v>
      </c>
      <c r="E18" s="17">
        <f t="shared" si="1"/>
        <v>3528.7108333333331</v>
      </c>
      <c r="F18" s="18">
        <f t="shared" si="2"/>
        <v>21.429418016194333</v>
      </c>
      <c r="G18" s="18">
        <f t="shared" si="3"/>
        <v>10.714709008097167</v>
      </c>
      <c r="H18" s="18">
        <f t="shared" si="4"/>
        <v>4.285883603238867</v>
      </c>
      <c r="I18" s="19">
        <f t="shared" si="5"/>
        <v>20.357947115384615</v>
      </c>
    </row>
    <row r="19" spans="2:9" x14ac:dyDescent="0.3">
      <c r="B19" s="8">
        <f t="shared" si="6"/>
        <v>12</v>
      </c>
      <c r="C19" s="17">
        <v>43531.68</v>
      </c>
      <c r="D19" s="17">
        <f t="shared" si="0"/>
        <v>43531.68</v>
      </c>
      <c r="E19" s="17">
        <f t="shared" si="1"/>
        <v>3627.64</v>
      </c>
      <c r="F19" s="18">
        <f t="shared" si="2"/>
        <v>22.030202429149799</v>
      </c>
      <c r="G19" s="18">
        <f t="shared" si="3"/>
        <v>11.0151012145749</v>
      </c>
      <c r="H19" s="18">
        <f t="shared" si="4"/>
        <v>4.4060404858299602</v>
      </c>
      <c r="I19" s="19">
        <f t="shared" si="5"/>
        <v>20.928692307692309</v>
      </c>
    </row>
    <row r="20" spans="2:9" x14ac:dyDescent="0.3">
      <c r="B20" s="8">
        <f t="shared" si="6"/>
        <v>13</v>
      </c>
      <c r="C20" s="17">
        <v>43855.73</v>
      </c>
      <c r="D20" s="17">
        <f t="shared" si="0"/>
        <v>43855.73</v>
      </c>
      <c r="E20" s="17">
        <f t="shared" si="1"/>
        <v>3654.6441666666669</v>
      </c>
      <c r="F20" s="18">
        <f t="shared" si="2"/>
        <v>22.194195344129557</v>
      </c>
      <c r="G20" s="18">
        <f t="shared" si="3"/>
        <v>11.097097672064779</v>
      </c>
      <c r="H20" s="18">
        <f t="shared" si="4"/>
        <v>4.4388390688259118</v>
      </c>
      <c r="I20" s="19">
        <f t="shared" si="5"/>
        <v>21.084485576923079</v>
      </c>
    </row>
    <row r="21" spans="2:9" x14ac:dyDescent="0.3">
      <c r="B21" s="8">
        <f t="shared" si="6"/>
        <v>14</v>
      </c>
      <c r="C21" s="17">
        <v>45002.64</v>
      </c>
      <c r="D21" s="17">
        <f t="shared" si="0"/>
        <v>45002.64</v>
      </c>
      <c r="E21" s="17">
        <f t="shared" si="1"/>
        <v>3750.22</v>
      </c>
      <c r="F21" s="18">
        <f t="shared" si="2"/>
        <v>22.774615384615384</v>
      </c>
      <c r="G21" s="18">
        <f t="shared" si="3"/>
        <v>11.387307692307692</v>
      </c>
      <c r="H21" s="18">
        <f t="shared" si="4"/>
        <v>4.5549230769230764</v>
      </c>
      <c r="I21" s="19">
        <f t="shared" si="5"/>
        <v>21.635884615384615</v>
      </c>
    </row>
    <row r="22" spans="2:9" x14ac:dyDescent="0.3">
      <c r="B22" s="8">
        <f t="shared" si="6"/>
        <v>15</v>
      </c>
      <c r="C22" s="17">
        <v>45290.97</v>
      </c>
      <c r="D22" s="17">
        <f t="shared" si="0"/>
        <v>45290.97</v>
      </c>
      <c r="E22" s="17">
        <f t="shared" si="1"/>
        <v>3774.2474999999999</v>
      </c>
      <c r="F22" s="18">
        <f t="shared" si="2"/>
        <v>22.92053137651822</v>
      </c>
      <c r="G22" s="18">
        <f t="shared" si="3"/>
        <v>11.46026568825911</v>
      </c>
      <c r="H22" s="18">
        <f t="shared" si="4"/>
        <v>4.5841062753036441</v>
      </c>
      <c r="I22" s="19">
        <f t="shared" si="5"/>
        <v>21.77450480769231</v>
      </c>
    </row>
    <row r="23" spans="2:9" x14ac:dyDescent="0.3">
      <c r="B23" s="8">
        <f t="shared" si="6"/>
        <v>16</v>
      </c>
      <c r="C23" s="17">
        <v>46430.36</v>
      </c>
      <c r="D23" s="17">
        <f t="shared" si="0"/>
        <v>46430.36</v>
      </c>
      <c r="E23" s="17">
        <f t="shared" si="1"/>
        <v>3869.1966666666667</v>
      </c>
      <c r="F23" s="18">
        <f t="shared" si="2"/>
        <v>23.497145748987855</v>
      </c>
      <c r="G23" s="18">
        <f t="shared" si="3"/>
        <v>11.748572874493927</v>
      </c>
      <c r="H23" s="18">
        <f t="shared" si="4"/>
        <v>4.6994291497975711</v>
      </c>
      <c r="I23" s="19">
        <f t="shared" si="5"/>
        <v>22.322288461538463</v>
      </c>
    </row>
    <row r="24" spans="2:9" x14ac:dyDescent="0.3">
      <c r="B24" s="8">
        <f t="shared" si="6"/>
        <v>17</v>
      </c>
      <c r="C24" s="17">
        <v>46711.49</v>
      </c>
      <c r="D24" s="17">
        <f t="shared" si="0"/>
        <v>46711.49</v>
      </c>
      <c r="E24" s="17">
        <f t="shared" si="1"/>
        <v>3892.6241666666665</v>
      </c>
      <c r="F24" s="18">
        <f t="shared" si="2"/>
        <v>23.63941801619433</v>
      </c>
      <c r="G24" s="18">
        <f t="shared" si="3"/>
        <v>11.819709008097165</v>
      </c>
      <c r="H24" s="18">
        <f t="shared" si="4"/>
        <v>4.7278836032388663</v>
      </c>
      <c r="I24" s="19">
        <f t="shared" si="5"/>
        <v>22.457447115384614</v>
      </c>
    </row>
    <row r="25" spans="2:9" x14ac:dyDescent="0.3">
      <c r="B25" s="8">
        <f t="shared" si="6"/>
        <v>18</v>
      </c>
      <c r="C25" s="17">
        <v>47814.93</v>
      </c>
      <c r="D25" s="17">
        <f t="shared" si="0"/>
        <v>47814.93</v>
      </c>
      <c r="E25" s="17">
        <f t="shared" si="1"/>
        <v>3984.5774999999999</v>
      </c>
      <c r="F25" s="18">
        <f t="shared" si="2"/>
        <v>24.19783906882591</v>
      </c>
      <c r="G25" s="18">
        <f t="shared" si="3"/>
        <v>12.098919534412955</v>
      </c>
      <c r="H25" s="18">
        <f t="shared" si="4"/>
        <v>4.8395678137651821</v>
      </c>
      <c r="I25" s="19">
        <f t="shared" si="5"/>
        <v>22.987947115384614</v>
      </c>
    </row>
    <row r="26" spans="2:9" x14ac:dyDescent="0.3">
      <c r="B26" s="8">
        <f t="shared" si="6"/>
        <v>19</v>
      </c>
      <c r="C26" s="17">
        <v>48061.919999999998</v>
      </c>
      <c r="D26" s="17">
        <f t="shared" si="0"/>
        <v>48061.919999999998</v>
      </c>
      <c r="E26" s="17">
        <f t="shared" si="1"/>
        <v>4005.16</v>
      </c>
      <c r="F26" s="18">
        <f t="shared" si="2"/>
        <v>24.322834008097164</v>
      </c>
      <c r="G26" s="18">
        <f t="shared" si="3"/>
        <v>12.161417004048582</v>
      </c>
      <c r="H26" s="18">
        <f t="shared" si="4"/>
        <v>4.864566801619433</v>
      </c>
      <c r="I26" s="19">
        <f t="shared" si="5"/>
        <v>23.106692307692306</v>
      </c>
    </row>
    <row r="27" spans="2:9" x14ac:dyDescent="0.3">
      <c r="B27" s="8">
        <f t="shared" si="6"/>
        <v>20</v>
      </c>
      <c r="C27" s="17">
        <v>49133.120000000003</v>
      </c>
      <c r="D27" s="17">
        <f t="shared" si="0"/>
        <v>49133.120000000003</v>
      </c>
      <c r="E27" s="17">
        <f t="shared" si="1"/>
        <v>4094.4266666666667</v>
      </c>
      <c r="F27" s="18">
        <f t="shared" si="2"/>
        <v>24.864939271255061</v>
      </c>
      <c r="G27" s="18">
        <f t="shared" si="3"/>
        <v>12.43246963562753</v>
      </c>
      <c r="H27" s="18">
        <f t="shared" si="4"/>
        <v>4.972987854251012</v>
      </c>
      <c r="I27" s="19">
        <f t="shared" si="5"/>
        <v>23.62169230769231</v>
      </c>
    </row>
    <row r="28" spans="2:9" x14ac:dyDescent="0.3">
      <c r="B28" s="8">
        <f t="shared" si="6"/>
        <v>21</v>
      </c>
      <c r="C28" s="17">
        <v>49349.71</v>
      </c>
      <c r="D28" s="17">
        <f t="shared" si="0"/>
        <v>49349.71</v>
      </c>
      <c r="E28" s="17">
        <f t="shared" si="1"/>
        <v>4112.475833333333</v>
      </c>
      <c r="F28" s="18">
        <f t="shared" si="2"/>
        <v>24.974549595141699</v>
      </c>
      <c r="G28" s="18">
        <f t="shared" si="3"/>
        <v>12.48727479757085</v>
      </c>
      <c r="H28" s="18">
        <f t="shared" si="4"/>
        <v>4.9949099190283395</v>
      </c>
      <c r="I28" s="19">
        <f t="shared" si="5"/>
        <v>23.725822115384616</v>
      </c>
    </row>
    <row r="29" spans="2:9" x14ac:dyDescent="0.3">
      <c r="B29" s="8">
        <f t="shared" si="6"/>
        <v>22</v>
      </c>
      <c r="C29" s="17">
        <v>50417.63</v>
      </c>
      <c r="D29" s="17">
        <f t="shared" si="0"/>
        <v>50417.63</v>
      </c>
      <c r="E29" s="17">
        <f t="shared" si="1"/>
        <v>4201.4691666666668</v>
      </c>
      <c r="F29" s="18">
        <f t="shared" si="2"/>
        <v>25.514994939271254</v>
      </c>
      <c r="G29" s="18">
        <f t="shared" si="3"/>
        <v>12.757497469635627</v>
      </c>
      <c r="H29" s="18">
        <f t="shared" si="4"/>
        <v>5.1029989878542512</v>
      </c>
      <c r="I29" s="19">
        <f t="shared" si="5"/>
        <v>24.239245192307692</v>
      </c>
    </row>
    <row r="30" spans="2:9" x14ac:dyDescent="0.3">
      <c r="B30" s="8">
        <f t="shared" si="6"/>
        <v>23</v>
      </c>
      <c r="C30" s="17">
        <v>52161.37</v>
      </c>
      <c r="D30" s="17">
        <f t="shared" si="0"/>
        <v>52161.37</v>
      </c>
      <c r="E30" s="17">
        <f t="shared" si="1"/>
        <v>4346.7808333333332</v>
      </c>
      <c r="F30" s="18">
        <f t="shared" si="2"/>
        <v>26.397454453441298</v>
      </c>
      <c r="G30" s="18">
        <f t="shared" si="3"/>
        <v>13.198727226720649</v>
      </c>
      <c r="H30" s="18">
        <f t="shared" si="4"/>
        <v>5.2794908906882601</v>
      </c>
      <c r="I30" s="19">
        <f t="shared" si="5"/>
        <v>25.077581730769232</v>
      </c>
    </row>
    <row r="31" spans="2:9" x14ac:dyDescent="0.3">
      <c r="B31" s="8">
        <f t="shared" si="6"/>
        <v>24</v>
      </c>
      <c r="C31" s="17">
        <v>53886.33</v>
      </c>
      <c r="D31" s="17">
        <f t="shared" si="0"/>
        <v>53886.33</v>
      </c>
      <c r="E31" s="17">
        <f t="shared" si="1"/>
        <v>4490.5275000000001</v>
      </c>
      <c r="F31" s="18">
        <f t="shared" si="2"/>
        <v>27.270409919028342</v>
      </c>
      <c r="G31" s="18">
        <f t="shared" si="3"/>
        <v>13.635204959514171</v>
      </c>
      <c r="H31" s="18">
        <f t="shared" si="4"/>
        <v>5.4540819838056684</v>
      </c>
      <c r="I31" s="19">
        <f t="shared" si="5"/>
        <v>25.906889423076922</v>
      </c>
    </row>
    <row r="32" spans="2:9" x14ac:dyDescent="0.3">
      <c r="B32" s="8">
        <f t="shared" si="6"/>
        <v>25</v>
      </c>
      <c r="C32" s="17">
        <v>54002.9</v>
      </c>
      <c r="D32" s="17">
        <f t="shared" si="0"/>
        <v>54002.9</v>
      </c>
      <c r="E32" s="17">
        <f t="shared" si="1"/>
        <v>4500.2416666666668</v>
      </c>
      <c r="F32" s="18">
        <f t="shared" si="2"/>
        <v>27.329402834008096</v>
      </c>
      <c r="G32" s="18">
        <f t="shared" si="3"/>
        <v>13.664701417004048</v>
      </c>
      <c r="H32" s="18">
        <f t="shared" si="4"/>
        <v>5.4658805668016193</v>
      </c>
      <c r="I32" s="19">
        <f t="shared" si="5"/>
        <v>25.962932692307692</v>
      </c>
    </row>
    <row r="33" spans="2:9" x14ac:dyDescent="0.3">
      <c r="B33" s="8">
        <f t="shared" si="6"/>
        <v>26</v>
      </c>
      <c r="C33" s="17">
        <v>54093.52</v>
      </c>
      <c r="D33" s="17">
        <f t="shared" si="0"/>
        <v>54093.52</v>
      </c>
      <c r="E33" s="17">
        <f t="shared" si="1"/>
        <v>4507.7933333333331</v>
      </c>
      <c r="F33" s="18">
        <f t="shared" si="2"/>
        <v>27.375263157894736</v>
      </c>
      <c r="G33" s="18">
        <f t="shared" si="3"/>
        <v>13.687631578947368</v>
      </c>
      <c r="H33" s="18">
        <f t="shared" si="4"/>
        <v>5.4750526315789472</v>
      </c>
      <c r="I33" s="19">
        <f t="shared" si="5"/>
        <v>26.006499999999999</v>
      </c>
    </row>
    <row r="34" spans="2:9" x14ac:dyDescent="0.3">
      <c r="B34" s="8">
        <f t="shared" si="6"/>
        <v>27</v>
      </c>
      <c r="C34" s="17">
        <v>54196.28</v>
      </c>
      <c r="D34" s="17">
        <f t="shared" si="0"/>
        <v>54196.28</v>
      </c>
      <c r="E34" s="17">
        <f t="shared" si="1"/>
        <v>4516.3566666666666</v>
      </c>
      <c r="F34" s="18">
        <f t="shared" si="2"/>
        <v>27.427267206477733</v>
      </c>
      <c r="G34" s="18">
        <f t="shared" si="3"/>
        <v>13.713633603238867</v>
      </c>
      <c r="H34" s="18">
        <f t="shared" si="4"/>
        <v>5.4854534412955465</v>
      </c>
      <c r="I34" s="19">
        <f t="shared" si="5"/>
        <v>26.055903846153846</v>
      </c>
    </row>
    <row r="35" spans="2:9" x14ac:dyDescent="0.3">
      <c r="B35" s="8">
        <f t="shared" si="6"/>
        <v>28</v>
      </c>
      <c r="C35" s="17">
        <v>54274.09</v>
      </c>
      <c r="D35" s="17">
        <f t="shared" si="0"/>
        <v>54274.09</v>
      </c>
      <c r="E35" s="17">
        <f t="shared" si="1"/>
        <v>4522.8408333333327</v>
      </c>
      <c r="F35" s="18">
        <f t="shared" si="2"/>
        <v>27.466644736842103</v>
      </c>
      <c r="G35" s="18">
        <f t="shared" si="3"/>
        <v>13.733322368421051</v>
      </c>
      <c r="H35" s="18">
        <f t="shared" si="4"/>
        <v>5.4933289473684201</v>
      </c>
      <c r="I35" s="19">
        <f t="shared" si="5"/>
        <v>26.0933125</v>
      </c>
    </row>
    <row r="36" spans="2:9" x14ac:dyDescent="0.3">
      <c r="B36" s="8">
        <f t="shared" si="6"/>
        <v>29</v>
      </c>
      <c r="C36" s="17">
        <v>54346.14</v>
      </c>
      <c r="D36" s="17">
        <f t="shared" si="0"/>
        <v>54346.14</v>
      </c>
      <c r="E36" s="17">
        <f t="shared" si="1"/>
        <v>4528.8450000000003</v>
      </c>
      <c r="F36" s="18">
        <f t="shared" si="2"/>
        <v>27.503107287449392</v>
      </c>
      <c r="G36" s="18">
        <f t="shared" si="3"/>
        <v>13.751553643724696</v>
      </c>
      <c r="H36" s="18">
        <f t="shared" si="4"/>
        <v>5.5006214574898786</v>
      </c>
      <c r="I36" s="19">
        <f t="shared" si="5"/>
        <v>26.127951923076921</v>
      </c>
    </row>
    <row r="37" spans="2:9" x14ac:dyDescent="0.3">
      <c r="B37" s="8">
        <f t="shared" si="6"/>
        <v>30</v>
      </c>
      <c r="C37" s="17">
        <v>54412.94</v>
      </c>
      <c r="D37" s="17">
        <f t="shared" si="0"/>
        <v>54412.94</v>
      </c>
      <c r="E37" s="17">
        <f t="shared" si="1"/>
        <v>4534.4116666666669</v>
      </c>
      <c r="F37" s="18">
        <f t="shared" si="2"/>
        <v>27.536912955465588</v>
      </c>
      <c r="G37" s="18">
        <f t="shared" si="3"/>
        <v>13.768456477732794</v>
      </c>
      <c r="H37" s="18">
        <f t="shared" si="4"/>
        <v>5.5073825910931173</v>
      </c>
      <c r="I37" s="19">
        <f t="shared" si="5"/>
        <v>26.160067307692309</v>
      </c>
    </row>
    <row r="38" spans="2:9" x14ac:dyDescent="0.3">
      <c r="B38" s="8">
        <f t="shared" si="6"/>
        <v>31</v>
      </c>
      <c r="C38" s="17">
        <v>54474.76</v>
      </c>
      <c r="D38" s="17">
        <f t="shared" si="0"/>
        <v>54474.76</v>
      </c>
      <c r="E38" s="17">
        <f t="shared" si="1"/>
        <v>4539.5633333333335</v>
      </c>
      <c r="F38" s="18">
        <f t="shared" si="2"/>
        <v>27.568198380566802</v>
      </c>
      <c r="G38" s="18">
        <f t="shared" si="3"/>
        <v>13.784099190283401</v>
      </c>
      <c r="H38" s="18">
        <f t="shared" si="4"/>
        <v>5.5136396761133604</v>
      </c>
      <c r="I38" s="19">
        <f t="shared" si="5"/>
        <v>26.189788461538463</v>
      </c>
    </row>
    <row r="39" spans="2:9" x14ac:dyDescent="0.3">
      <c r="B39" s="8">
        <f t="shared" si="6"/>
        <v>32</v>
      </c>
      <c r="C39" s="17">
        <v>54532.02</v>
      </c>
      <c r="D39" s="17">
        <f t="shared" si="0"/>
        <v>54532.02</v>
      </c>
      <c r="E39" s="17">
        <f t="shared" si="1"/>
        <v>4544.335</v>
      </c>
      <c r="F39" s="18">
        <f t="shared" si="2"/>
        <v>27.597176113360323</v>
      </c>
      <c r="G39" s="18">
        <f t="shared" si="3"/>
        <v>13.798588056680162</v>
      </c>
      <c r="H39" s="18">
        <f t="shared" si="4"/>
        <v>5.5194352226720644</v>
      </c>
      <c r="I39" s="19">
        <f t="shared" si="5"/>
        <v>26.217317307692305</v>
      </c>
    </row>
    <row r="40" spans="2:9" x14ac:dyDescent="0.3">
      <c r="B40" s="8">
        <f t="shared" si="6"/>
        <v>33</v>
      </c>
      <c r="C40" s="17">
        <v>54585.02</v>
      </c>
      <c r="D40" s="17">
        <f t="shared" si="0"/>
        <v>54585.02</v>
      </c>
      <c r="E40" s="17">
        <f t="shared" si="1"/>
        <v>4548.7516666666661</v>
      </c>
      <c r="F40" s="18">
        <f t="shared" si="2"/>
        <v>27.623997975708502</v>
      </c>
      <c r="G40" s="18">
        <f t="shared" si="3"/>
        <v>13.811998987854251</v>
      </c>
      <c r="H40" s="18">
        <f t="shared" si="4"/>
        <v>5.5247995951417002</v>
      </c>
      <c r="I40" s="19">
        <f t="shared" si="5"/>
        <v>26.242798076923076</v>
      </c>
    </row>
    <row r="41" spans="2:9" x14ac:dyDescent="0.3">
      <c r="B41" s="8">
        <f t="shared" si="6"/>
        <v>34</v>
      </c>
      <c r="C41" s="17">
        <v>54634.13</v>
      </c>
      <c r="D41" s="17">
        <f t="shared" si="0"/>
        <v>54634.13</v>
      </c>
      <c r="E41" s="17">
        <f t="shared" si="1"/>
        <v>4552.8441666666668</v>
      </c>
      <c r="F41" s="18">
        <f t="shared" si="2"/>
        <v>27.648851214574897</v>
      </c>
      <c r="G41" s="18">
        <f t="shared" si="3"/>
        <v>13.824425607287449</v>
      </c>
      <c r="H41" s="18">
        <f t="shared" si="4"/>
        <v>5.5297702429149798</v>
      </c>
      <c r="I41" s="19">
        <f t="shared" si="5"/>
        <v>26.266408653846153</v>
      </c>
    </row>
    <row r="42" spans="2:9" x14ac:dyDescent="0.3">
      <c r="B42" s="20">
        <f t="shared" si="6"/>
        <v>35</v>
      </c>
      <c r="C42" s="21">
        <v>54679.57</v>
      </c>
      <c r="D42" s="21">
        <f t="shared" si="0"/>
        <v>54679.57</v>
      </c>
      <c r="E42" s="21">
        <f t="shared" si="1"/>
        <v>4556.6308333333336</v>
      </c>
      <c r="F42" s="22">
        <f t="shared" si="2"/>
        <v>27.671847165991903</v>
      </c>
      <c r="G42" s="22">
        <f t="shared" si="3"/>
        <v>13.835923582995951</v>
      </c>
      <c r="H42" s="22">
        <f t="shared" si="4"/>
        <v>5.5343694331983802</v>
      </c>
      <c r="I42" s="23">
        <f t="shared" si="5"/>
        <v>26.288254807692308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8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0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37</v>
      </c>
      <c r="C1" s="59" t="s">
        <v>53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330</v>
      </c>
      <c r="L5" s="63" t="s">
        <v>88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335</v>
      </c>
      <c r="L6" s="63" t="s">
        <v>89</v>
      </c>
      <c r="M6" s="2"/>
    </row>
    <row r="7" spans="2:13" x14ac:dyDescent="0.3">
      <c r="B7" s="8">
        <v>0</v>
      </c>
      <c r="C7" s="17">
        <v>35651.75</v>
      </c>
      <c r="D7" s="17">
        <f t="shared" ref="D7:D42" si="0">C7*$I$1</f>
        <v>35651.75</v>
      </c>
      <c r="E7" s="17">
        <f t="shared" ref="E7:E42" si="1">C7/12*$I$1</f>
        <v>2970.9791666666665</v>
      </c>
      <c r="F7" s="18">
        <f t="shared" ref="F7:F42" si="2">D7/1976</f>
        <v>18.042383603238868</v>
      </c>
      <c r="G7" s="18">
        <f>F7/2</f>
        <v>9.0211918016194339</v>
      </c>
      <c r="H7" s="18">
        <f>F7/5</f>
        <v>3.6084767206477735</v>
      </c>
      <c r="I7" s="19">
        <f>D7/2080</f>
        <v>17.140264423076925</v>
      </c>
      <c r="K7" s="64">
        <v>345</v>
      </c>
      <c r="L7" s="63" t="s">
        <v>90</v>
      </c>
    </row>
    <row r="8" spans="2:13" x14ac:dyDescent="0.3">
      <c r="B8" s="8">
        <f>B7+1</f>
        <v>1</v>
      </c>
      <c r="C8" s="17">
        <v>36200.44</v>
      </c>
      <c r="D8" s="17">
        <f t="shared" si="0"/>
        <v>36200.44</v>
      </c>
      <c r="E8" s="17">
        <f t="shared" si="1"/>
        <v>3016.7033333333334</v>
      </c>
      <c r="F8" s="18">
        <f t="shared" si="2"/>
        <v>18.320060728744942</v>
      </c>
      <c r="G8" s="18">
        <f t="shared" ref="G8:G42" si="3">F8/2</f>
        <v>9.1600303643724708</v>
      </c>
      <c r="H8" s="18">
        <f t="shared" ref="H8:H42" si="4">F8/5</f>
        <v>3.6640121457489885</v>
      </c>
      <c r="I8" s="19">
        <f t="shared" ref="I8:I42" si="5">D8/2080</f>
        <v>17.404057692307692</v>
      </c>
      <c r="K8" s="64">
        <v>580</v>
      </c>
      <c r="L8" s="63" t="s">
        <v>91</v>
      </c>
    </row>
    <row r="9" spans="2:13" x14ac:dyDescent="0.3">
      <c r="B9" s="8">
        <f t="shared" ref="B9:B42" si="6">B8+1</f>
        <v>2</v>
      </c>
      <c r="C9" s="17">
        <v>36748.589999999997</v>
      </c>
      <c r="D9" s="17">
        <f t="shared" si="0"/>
        <v>36748.589999999997</v>
      </c>
      <c r="E9" s="17">
        <f t="shared" si="1"/>
        <v>3062.3824999999997</v>
      </c>
      <c r="F9" s="18">
        <f t="shared" si="2"/>
        <v>18.597464574898783</v>
      </c>
      <c r="G9" s="18">
        <f t="shared" si="3"/>
        <v>9.2987322874493916</v>
      </c>
      <c r="H9" s="18">
        <f t="shared" si="4"/>
        <v>3.7194929149797566</v>
      </c>
      <c r="I9" s="19">
        <f t="shared" si="5"/>
        <v>17.667591346153845</v>
      </c>
    </row>
    <row r="10" spans="2:13" x14ac:dyDescent="0.3">
      <c r="B10" s="8">
        <f t="shared" si="6"/>
        <v>3</v>
      </c>
      <c r="C10" s="17">
        <v>37482.53</v>
      </c>
      <c r="D10" s="17">
        <f t="shared" si="0"/>
        <v>37482.53</v>
      </c>
      <c r="E10" s="17">
        <f t="shared" si="1"/>
        <v>3123.5441666666666</v>
      </c>
      <c r="F10" s="18">
        <f t="shared" si="2"/>
        <v>18.968891700404857</v>
      </c>
      <c r="G10" s="18">
        <f t="shared" si="3"/>
        <v>9.4844458502024285</v>
      </c>
      <c r="H10" s="18">
        <f t="shared" si="4"/>
        <v>3.7937783400809715</v>
      </c>
      <c r="I10" s="19">
        <f t="shared" si="5"/>
        <v>18.020447115384616</v>
      </c>
    </row>
    <row r="11" spans="2:13" x14ac:dyDescent="0.3">
      <c r="B11" s="8">
        <f t="shared" si="6"/>
        <v>4</v>
      </c>
      <c r="C11" s="17">
        <v>38012.5</v>
      </c>
      <c r="D11" s="17">
        <f t="shared" si="0"/>
        <v>38012.5</v>
      </c>
      <c r="E11" s="17">
        <f t="shared" si="1"/>
        <v>3167.7083333333335</v>
      </c>
      <c r="F11" s="18">
        <f t="shared" si="2"/>
        <v>19.237095141700404</v>
      </c>
      <c r="G11" s="18">
        <f t="shared" si="3"/>
        <v>9.6185475708502022</v>
      </c>
      <c r="H11" s="18">
        <f t="shared" si="4"/>
        <v>3.8474190283400809</v>
      </c>
      <c r="I11" s="19">
        <f t="shared" si="5"/>
        <v>18.275240384615383</v>
      </c>
    </row>
    <row r="12" spans="2:13" x14ac:dyDescent="0.3">
      <c r="B12" s="8">
        <f t="shared" si="6"/>
        <v>5</v>
      </c>
      <c r="C12" s="17">
        <v>38979.5</v>
      </c>
      <c r="D12" s="17">
        <f t="shared" si="0"/>
        <v>38979.5</v>
      </c>
      <c r="E12" s="17">
        <f t="shared" si="1"/>
        <v>3248.2916666666665</v>
      </c>
      <c r="F12" s="18">
        <f t="shared" si="2"/>
        <v>19.726467611336034</v>
      </c>
      <c r="G12" s="18">
        <f t="shared" si="3"/>
        <v>9.8632338056680169</v>
      </c>
      <c r="H12" s="18">
        <f t="shared" si="4"/>
        <v>3.9452935222672068</v>
      </c>
      <c r="I12" s="19">
        <f t="shared" si="5"/>
        <v>18.740144230769232</v>
      </c>
    </row>
    <row r="13" spans="2:13" x14ac:dyDescent="0.3">
      <c r="B13" s="8">
        <f t="shared" si="6"/>
        <v>6</v>
      </c>
      <c r="C13" s="17">
        <v>39458.129999999997</v>
      </c>
      <c r="D13" s="17">
        <f t="shared" si="0"/>
        <v>39458.129999999997</v>
      </c>
      <c r="E13" s="17">
        <f t="shared" si="1"/>
        <v>3288.1774999999998</v>
      </c>
      <c r="F13" s="18">
        <f t="shared" si="2"/>
        <v>19.968689271255059</v>
      </c>
      <c r="G13" s="18">
        <f t="shared" si="3"/>
        <v>9.9843446356275294</v>
      </c>
      <c r="H13" s="18">
        <f t="shared" si="4"/>
        <v>3.9937378542510116</v>
      </c>
      <c r="I13" s="19">
        <f t="shared" si="5"/>
        <v>18.970254807692307</v>
      </c>
    </row>
    <row r="14" spans="2:13" x14ac:dyDescent="0.3">
      <c r="B14" s="8">
        <f t="shared" si="6"/>
        <v>7</v>
      </c>
      <c r="C14" s="17">
        <v>40374.5</v>
      </c>
      <c r="D14" s="17">
        <f t="shared" si="0"/>
        <v>40374.5</v>
      </c>
      <c r="E14" s="17">
        <f t="shared" si="1"/>
        <v>3364.5416666666665</v>
      </c>
      <c r="F14" s="18">
        <f t="shared" si="2"/>
        <v>20.43243927125506</v>
      </c>
      <c r="G14" s="18">
        <f t="shared" si="3"/>
        <v>10.21621963562753</v>
      </c>
      <c r="H14" s="18">
        <f t="shared" si="4"/>
        <v>4.0864878542510121</v>
      </c>
      <c r="I14" s="19">
        <f t="shared" si="5"/>
        <v>19.410817307692309</v>
      </c>
    </row>
    <row r="15" spans="2:13" x14ac:dyDescent="0.3">
      <c r="B15" s="8">
        <f t="shared" si="6"/>
        <v>8</v>
      </c>
      <c r="C15" s="17">
        <v>41226.31</v>
      </c>
      <c r="D15" s="17">
        <f t="shared" si="0"/>
        <v>41226.31</v>
      </c>
      <c r="E15" s="17">
        <f t="shared" si="1"/>
        <v>3435.5258333333331</v>
      </c>
      <c r="F15" s="18">
        <f t="shared" si="2"/>
        <v>20.863517206477731</v>
      </c>
      <c r="G15" s="18">
        <f t="shared" si="3"/>
        <v>10.431758603238865</v>
      </c>
      <c r="H15" s="18">
        <f t="shared" si="4"/>
        <v>4.1727034412955462</v>
      </c>
      <c r="I15" s="19">
        <f t="shared" si="5"/>
        <v>19.820341346153846</v>
      </c>
    </row>
    <row r="16" spans="2:13" x14ac:dyDescent="0.3">
      <c r="B16" s="8">
        <f t="shared" si="6"/>
        <v>9</v>
      </c>
      <c r="C16" s="17">
        <v>41671.410000000003</v>
      </c>
      <c r="D16" s="17">
        <f t="shared" si="0"/>
        <v>41671.410000000003</v>
      </c>
      <c r="E16" s="17">
        <f t="shared" si="1"/>
        <v>3472.6175000000003</v>
      </c>
      <c r="F16" s="18">
        <f t="shared" si="2"/>
        <v>21.088770242914983</v>
      </c>
      <c r="G16" s="18">
        <f t="shared" si="3"/>
        <v>10.544385121457491</v>
      </c>
      <c r="H16" s="18">
        <f t="shared" si="4"/>
        <v>4.2177540485829965</v>
      </c>
      <c r="I16" s="19">
        <f t="shared" si="5"/>
        <v>20.034331730769232</v>
      </c>
    </row>
    <row r="17" spans="2:9" x14ac:dyDescent="0.3">
      <c r="B17" s="8">
        <f t="shared" si="6"/>
        <v>10</v>
      </c>
      <c r="C17" s="17">
        <v>42907.69</v>
      </c>
      <c r="D17" s="17">
        <f t="shared" si="0"/>
        <v>42907.69</v>
      </c>
      <c r="E17" s="17">
        <f t="shared" si="1"/>
        <v>3575.6408333333334</v>
      </c>
      <c r="F17" s="18">
        <f t="shared" si="2"/>
        <v>21.714418016194333</v>
      </c>
      <c r="G17" s="18">
        <f t="shared" si="3"/>
        <v>10.857209008097167</v>
      </c>
      <c r="H17" s="18">
        <f t="shared" si="4"/>
        <v>4.3428836032388665</v>
      </c>
      <c r="I17" s="19">
        <f t="shared" si="5"/>
        <v>20.628697115384618</v>
      </c>
    </row>
    <row r="18" spans="2:9" x14ac:dyDescent="0.3">
      <c r="B18" s="8">
        <f t="shared" si="6"/>
        <v>11</v>
      </c>
      <c r="C18" s="17">
        <v>43272.89</v>
      </c>
      <c r="D18" s="17">
        <f t="shared" si="0"/>
        <v>43272.89</v>
      </c>
      <c r="E18" s="17">
        <f t="shared" si="1"/>
        <v>3606.0741666666668</v>
      </c>
      <c r="F18" s="18">
        <f t="shared" si="2"/>
        <v>21.899235829959515</v>
      </c>
      <c r="G18" s="18">
        <f t="shared" si="3"/>
        <v>10.949617914979758</v>
      </c>
      <c r="H18" s="18">
        <f t="shared" si="4"/>
        <v>4.3798471659919027</v>
      </c>
      <c r="I18" s="19">
        <f t="shared" si="5"/>
        <v>20.804274038461539</v>
      </c>
    </row>
    <row r="19" spans="2:9" x14ac:dyDescent="0.3">
      <c r="B19" s="8">
        <f t="shared" si="6"/>
        <v>12</v>
      </c>
      <c r="C19" s="17">
        <v>44499.72</v>
      </c>
      <c r="D19" s="17">
        <f t="shared" si="0"/>
        <v>44499.72</v>
      </c>
      <c r="E19" s="17">
        <f t="shared" si="1"/>
        <v>3708.31</v>
      </c>
      <c r="F19" s="18">
        <f t="shared" si="2"/>
        <v>22.5201012145749</v>
      </c>
      <c r="G19" s="18">
        <f t="shared" si="3"/>
        <v>11.26005060728745</v>
      </c>
      <c r="H19" s="18">
        <f t="shared" si="4"/>
        <v>4.5040202429149803</v>
      </c>
      <c r="I19" s="19">
        <f t="shared" si="5"/>
        <v>21.394096153846153</v>
      </c>
    </row>
    <row r="20" spans="2:9" x14ac:dyDescent="0.3">
      <c r="B20" s="8">
        <f t="shared" si="6"/>
        <v>13</v>
      </c>
      <c r="C20" s="17">
        <v>44822.91</v>
      </c>
      <c r="D20" s="17">
        <f t="shared" si="0"/>
        <v>44822.91</v>
      </c>
      <c r="E20" s="17">
        <f t="shared" si="1"/>
        <v>3735.2425000000003</v>
      </c>
      <c r="F20" s="18">
        <f t="shared" si="2"/>
        <v>22.683658906882592</v>
      </c>
      <c r="G20" s="18">
        <f t="shared" si="3"/>
        <v>11.341829453441296</v>
      </c>
      <c r="H20" s="18">
        <f t="shared" si="4"/>
        <v>4.5367317813765187</v>
      </c>
      <c r="I20" s="19">
        <f t="shared" si="5"/>
        <v>21.549475961538462</v>
      </c>
    </row>
    <row r="21" spans="2:9" x14ac:dyDescent="0.3">
      <c r="B21" s="8">
        <f t="shared" si="6"/>
        <v>14</v>
      </c>
      <c r="C21" s="17">
        <v>46009.52</v>
      </c>
      <c r="D21" s="17">
        <f t="shared" si="0"/>
        <v>46009.52</v>
      </c>
      <c r="E21" s="17">
        <f t="shared" si="1"/>
        <v>3834.1266666666666</v>
      </c>
      <c r="F21" s="18">
        <f t="shared" si="2"/>
        <v>23.284170040485829</v>
      </c>
      <c r="G21" s="18">
        <f t="shared" si="3"/>
        <v>11.642085020242915</v>
      </c>
      <c r="H21" s="18">
        <f t="shared" si="4"/>
        <v>4.6568340080971655</v>
      </c>
      <c r="I21" s="19">
        <f t="shared" si="5"/>
        <v>22.119961538461538</v>
      </c>
    </row>
    <row r="22" spans="2:9" x14ac:dyDescent="0.3">
      <c r="B22" s="8">
        <f t="shared" si="6"/>
        <v>15</v>
      </c>
      <c r="C22" s="17">
        <v>46294.239999999998</v>
      </c>
      <c r="D22" s="17">
        <f t="shared" si="0"/>
        <v>46294.239999999998</v>
      </c>
      <c r="E22" s="17">
        <f t="shared" si="1"/>
        <v>3857.853333333333</v>
      </c>
      <c r="F22" s="18">
        <f t="shared" si="2"/>
        <v>23.428259109311739</v>
      </c>
      <c r="G22" s="18">
        <f t="shared" si="3"/>
        <v>11.714129554655869</v>
      </c>
      <c r="H22" s="18">
        <f t="shared" si="4"/>
        <v>4.685651821862348</v>
      </c>
      <c r="I22" s="19">
        <f t="shared" si="5"/>
        <v>22.256846153846151</v>
      </c>
    </row>
    <row r="23" spans="2:9" x14ac:dyDescent="0.3">
      <c r="B23" s="8">
        <f t="shared" si="6"/>
        <v>16</v>
      </c>
      <c r="C23" s="17">
        <v>47473.32</v>
      </c>
      <c r="D23" s="17">
        <f t="shared" si="0"/>
        <v>47473.32</v>
      </c>
      <c r="E23" s="17">
        <f t="shared" si="1"/>
        <v>3956.11</v>
      </c>
      <c r="F23" s="18">
        <f t="shared" si="2"/>
        <v>24.024959514170039</v>
      </c>
      <c r="G23" s="18">
        <f t="shared" si="3"/>
        <v>12.012479757085019</v>
      </c>
      <c r="H23" s="18">
        <f t="shared" si="4"/>
        <v>4.8049919028340078</v>
      </c>
      <c r="I23" s="19">
        <f t="shared" si="5"/>
        <v>22.823711538461538</v>
      </c>
    </row>
    <row r="24" spans="2:9" x14ac:dyDescent="0.3">
      <c r="B24" s="8">
        <f t="shared" si="6"/>
        <v>17</v>
      </c>
      <c r="C24" s="17">
        <v>47750.89</v>
      </c>
      <c r="D24" s="17">
        <f t="shared" si="0"/>
        <v>47750.89</v>
      </c>
      <c r="E24" s="17">
        <f t="shared" si="1"/>
        <v>3979.2408333333333</v>
      </c>
      <c r="F24" s="18">
        <f t="shared" si="2"/>
        <v>24.16543016194332</v>
      </c>
      <c r="G24" s="18">
        <f t="shared" si="3"/>
        <v>12.08271508097166</v>
      </c>
      <c r="H24" s="18">
        <f t="shared" si="4"/>
        <v>4.833086032388664</v>
      </c>
      <c r="I24" s="19">
        <f t="shared" si="5"/>
        <v>22.957158653846154</v>
      </c>
    </row>
    <row r="25" spans="2:9" x14ac:dyDescent="0.3">
      <c r="B25" s="8">
        <f t="shared" si="6"/>
        <v>18</v>
      </c>
      <c r="C25" s="17">
        <v>49138.97</v>
      </c>
      <c r="D25" s="17">
        <f t="shared" si="0"/>
        <v>49138.97</v>
      </c>
      <c r="E25" s="17">
        <f t="shared" si="1"/>
        <v>4094.9141666666669</v>
      </c>
      <c r="F25" s="18">
        <f t="shared" si="2"/>
        <v>24.86789979757085</v>
      </c>
      <c r="G25" s="18">
        <f t="shared" si="3"/>
        <v>12.433949898785425</v>
      </c>
      <c r="H25" s="18">
        <f t="shared" si="4"/>
        <v>4.9735799595141703</v>
      </c>
      <c r="I25" s="19">
        <f t="shared" si="5"/>
        <v>23.624504807692308</v>
      </c>
    </row>
    <row r="26" spans="2:9" x14ac:dyDescent="0.3">
      <c r="B26" s="8">
        <f t="shared" si="6"/>
        <v>19</v>
      </c>
      <c r="C26" s="17">
        <v>49150.47</v>
      </c>
      <c r="D26" s="17">
        <f t="shared" si="0"/>
        <v>49150.47</v>
      </c>
      <c r="E26" s="17">
        <f t="shared" si="1"/>
        <v>4095.8724999999999</v>
      </c>
      <c r="F26" s="18">
        <f t="shared" si="2"/>
        <v>24.873719635627531</v>
      </c>
      <c r="G26" s="18">
        <f t="shared" si="3"/>
        <v>12.436859817813765</v>
      </c>
      <c r="H26" s="18">
        <f t="shared" si="4"/>
        <v>4.9747439271255063</v>
      </c>
      <c r="I26" s="19">
        <f t="shared" si="5"/>
        <v>23.630033653846155</v>
      </c>
    </row>
    <row r="27" spans="2:9" x14ac:dyDescent="0.3">
      <c r="B27" s="8">
        <f t="shared" si="6"/>
        <v>20</v>
      </c>
      <c r="C27" s="17">
        <v>50956.08</v>
      </c>
      <c r="D27" s="17">
        <f t="shared" si="0"/>
        <v>50956.08</v>
      </c>
      <c r="E27" s="17">
        <f t="shared" si="1"/>
        <v>4246.34</v>
      </c>
      <c r="F27" s="18">
        <f t="shared" si="2"/>
        <v>25.787489878542512</v>
      </c>
      <c r="G27" s="18">
        <f t="shared" si="3"/>
        <v>12.893744939271256</v>
      </c>
      <c r="H27" s="18">
        <f t="shared" si="4"/>
        <v>5.1574979757085027</v>
      </c>
      <c r="I27" s="19">
        <f t="shared" si="5"/>
        <v>24.498115384615385</v>
      </c>
    </row>
    <row r="28" spans="2:9" x14ac:dyDescent="0.3">
      <c r="B28" s="8">
        <f t="shared" si="6"/>
        <v>21</v>
      </c>
      <c r="C28" s="17">
        <v>50967.53</v>
      </c>
      <c r="D28" s="17">
        <f t="shared" si="0"/>
        <v>50967.53</v>
      </c>
      <c r="E28" s="17">
        <f t="shared" si="1"/>
        <v>4247.2941666666666</v>
      </c>
      <c r="F28" s="18">
        <f t="shared" si="2"/>
        <v>25.793284412955465</v>
      </c>
      <c r="G28" s="18">
        <f t="shared" si="3"/>
        <v>12.896642206477733</v>
      </c>
      <c r="H28" s="18">
        <f t="shared" si="4"/>
        <v>5.1586568825910932</v>
      </c>
      <c r="I28" s="19">
        <f t="shared" si="5"/>
        <v>24.503620192307693</v>
      </c>
    </row>
    <row r="29" spans="2:9" x14ac:dyDescent="0.3">
      <c r="B29" s="8">
        <f t="shared" si="6"/>
        <v>22</v>
      </c>
      <c r="C29" s="17">
        <v>52773.14</v>
      </c>
      <c r="D29" s="17">
        <f t="shared" si="0"/>
        <v>52773.14</v>
      </c>
      <c r="E29" s="17">
        <f t="shared" si="1"/>
        <v>4397.7616666666663</v>
      </c>
      <c r="F29" s="18">
        <f t="shared" si="2"/>
        <v>26.707054655870444</v>
      </c>
      <c r="G29" s="18">
        <f t="shared" si="3"/>
        <v>13.353527327935222</v>
      </c>
      <c r="H29" s="18">
        <f t="shared" si="4"/>
        <v>5.3414109311740887</v>
      </c>
      <c r="I29" s="19">
        <f t="shared" si="5"/>
        <v>25.371701923076923</v>
      </c>
    </row>
    <row r="30" spans="2:9" x14ac:dyDescent="0.3">
      <c r="B30" s="8">
        <f t="shared" si="6"/>
        <v>23</v>
      </c>
      <c r="C30" s="17">
        <v>54598.17</v>
      </c>
      <c r="D30" s="17">
        <f t="shared" si="0"/>
        <v>54598.17</v>
      </c>
      <c r="E30" s="17">
        <f t="shared" si="1"/>
        <v>4549.8474999999999</v>
      </c>
      <c r="F30" s="18">
        <f t="shared" si="2"/>
        <v>27.630652834008096</v>
      </c>
      <c r="G30" s="18">
        <f t="shared" si="3"/>
        <v>13.815326417004048</v>
      </c>
      <c r="H30" s="18">
        <f t="shared" si="4"/>
        <v>5.5261305668016192</v>
      </c>
      <c r="I30" s="19">
        <f t="shared" si="5"/>
        <v>26.249120192307693</v>
      </c>
    </row>
    <row r="31" spans="2:9" x14ac:dyDescent="0.3">
      <c r="B31" s="8">
        <f t="shared" si="6"/>
        <v>24</v>
      </c>
      <c r="C31" s="17">
        <v>56403.78</v>
      </c>
      <c r="D31" s="17">
        <f t="shared" si="0"/>
        <v>56403.78</v>
      </c>
      <c r="E31" s="17">
        <f t="shared" si="1"/>
        <v>4700.3149999999996</v>
      </c>
      <c r="F31" s="18">
        <f t="shared" si="2"/>
        <v>28.544423076923078</v>
      </c>
      <c r="G31" s="18">
        <f t="shared" si="3"/>
        <v>14.272211538461539</v>
      </c>
      <c r="H31" s="18">
        <f t="shared" si="4"/>
        <v>5.7088846153846156</v>
      </c>
      <c r="I31" s="19">
        <f t="shared" si="5"/>
        <v>27.117201923076923</v>
      </c>
    </row>
    <row r="32" spans="2:9" x14ac:dyDescent="0.3">
      <c r="B32" s="8">
        <f t="shared" si="6"/>
        <v>25</v>
      </c>
      <c r="C32" s="17">
        <v>56525.760000000002</v>
      </c>
      <c r="D32" s="17">
        <f t="shared" si="0"/>
        <v>56525.760000000002</v>
      </c>
      <c r="E32" s="17">
        <f t="shared" si="1"/>
        <v>4710.4800000000005</v>
      </c>
      <c r="F32" s="18">
        <f t="shared" si="2"/>
        <v>28.606153846153848</v>
      </c>
      <c r="G32" s="18">
        <f t="shared" si="3"/>
        <v>14.303076923076924</v>
      </c>
      <c r="H32" s="18">
        <f t="shared" si="4"/>
        <v>5.72123076923077</v>
      </c>
      <c r="I32" s="19">
        <f t="shared" si="5"/>
        <v>27.175846153846155</v>
      </c>
    </row>
    <row r="33" spans="2:9" x14ac:dyDescent="0.3">
      <c r="B33" s="8">
        <f t="shared" si="6"/>
        <v>26</v>
      </c>
      <c r="C33" s="17">
        <v>56620.62</v>
      </c>
      <c r="D33" s="17">
        <f t="shared" si="0"/>
        <v>56620.62</v>
      </c>
      <c r="E33" s="17">
        <f t="shared" si="1"/>
        <v>4718.3850000000002</v>
      </c>
      <c r="F33" s="18">
        <f t="shared" si="2"/>
        <v>28.654159919028341</v>
      </c>
      <c r="G33" s="18">
        <f t="shared" si="3"/>
        <v>14.327079959514171</v>
      </c>
      <c r="H33" s="18">
        <f t="shared" si="4"/>
        <v>5.7308319838056683</v>
      </c>
      <c r="I33" s="19">
        <f t="shared" si="5"/>
        <v>27.221451923076923</v>
      </c>
    </row>
    <row r="34" spans="2:9" x14ac:dyDescent="0.3">
      <c r="B34" s="8">
        <f t="shared" si="6"/>
        <v>27</v>
      </c>
      <c r="C34" s="17">
        <v>56728.2</v>
      </c>
      <c r="D34" s="17">
        <f t="shared" si="0"/>
        <v>56728.2</v>
      </c>
      <c r="E34" s="17">
        <f t="shared" si="1"/>
        <v>4727.3499999999995</v>
      </c>
      <c r="F34" s="18">
        <f t="shared" si="2"/>
        <v>28.708603238866395</v>
      </c>
      <c r="G34" s="18">
        <f t="shared" si="3"/>
        <v>14.354301619433198</v>
      </c>
      <c r="H34" s="18">
        <f t="shared" si="4"/>
        <v>5.7417206477732794</v>
      </c>
      <c r="I34" s="19">
        <f t="shared" si="5"/>
        <v>27.273173076923076</v>
      </c>
    </row>
    <row r="35" spans="2:9" x14ac:dyDescent="0.3">
      <c r="B35" s="8">
        <f t="shared" si="6"/>
        <v>28</v>
      </c>
      <c r="C35" s="17">
        <v>56809.65</v>
      </c>
      <c r="D35" s="17">
        <f t="shared" si="0"/>
        <v>56809.65</v>
      </c>
      <c r="E35" s="17">
        <f t="shared" si="1"/>
        <v>4734.1374999999998</v>
      </c>
      <c r="F35" s="18">
        <f t="shared" si="2"/>
        <v>28.749822874493926</v>
      </c>
      <c r="G35" s="18">
        <f t="shared" si="3"/>
        <v>14.374911437246963</v>
      </c>
      <c r="H35" s="18">
        <f t="shared" si="4"/>
        <v>5.7499645748987849</v>
      </c>
      <c r="I35" s="19">
        <f t="shared" si="5"/>
        <v>27.31233173076923</v>
      </c>
    </row>
    <row r="36" spans="2:9" x14ac:dyDescent="0.3">
      <c r="B36" s="8">
        <f t="shared" si="6"/>
        <v>29</v>
      </c>
      <c r="C36" s="17">
        <v>56885.06</v>
      </c>
      <c r="D36" s="17">
        <f t="shared" si="0"/>
        <v>56885.06</v>
      </c>
      <c r="E36" s="17">
        <f t="shared" si="1"/>
        <v>4740.4216666666662</v>
      </c>
      <c r="F36" s="18">
        <f t="shared" si="2"/>
        <v>28.787985829959513</v>
      </c>
      <c r="G36" s="18">
        <f t="shared" si="3"/>
        <v>14.393992914979757</v>
      </c>
      <c r="H36" s="18">
        <f t="shared" si="4"/>
        <v>5.7575971659919025</v>
      </c>
      <c r="I36" s="19">
        <f t="shared" si="5"/>
        <v>27.348586538461536</v>
      </c>
    </row>
    <row r="37" spans="2:9" x14ac:dyDescent="0.3">
      <c r="B37" s="8">
        <f t="shared" si="6"/>
        <v>30</v>
      </c>
      <c r="C37" s="17">
        <v>56954.98</v>
      </c>
      <c r="D37" s="17">
        <f t="shared" si="0"/>
        <v>56954.98</v>
      </c>
      <c r="E37" s="17">
        <f t="shared" si="1"/>
        <v>4746.2483333333339</v>
      </c>
      <c r="F37" s="18">
        <f t="shared" si="2"/>
        <v>28.823370445344132</v>
      </c>
      <c r="G37" s="18">
        <f t="shared" si="3"/>
        <v>14.411685222672066</v>
      </c>
      <c r="H37" s="18">
        <f t="shared" si="4"/>
        <v>5.7646740890688264</v>
      </c>
      <c r="I37" s="19">
        <f t="shared" si="5"/>
        <v>27.382201923076924</v>
      </c>
    </row>
    <row r="38" spans="2:9" x14ac:dyDescent="0.3">
      <c r="B38" s="8">
        <f t="shared" si="6"/>
        <v>31</v>
      </c>
      <c r="C38" s="17">
        <v>57019.69</v>
      </c>
      <c r="D38" s="17">
        <f t="shared" si="0"/>
        <v>57019.69</v>
      </c>
      <c r="E38" s="17">
        <f t="shared" si="1"/>
        <v>4751.6408333333338</v>
      </c>
      <c r="F38" s="18">
        <f t="shared" si="2"/>
        <v>28.856118421052631</v>
      </c>
      <c r="G38" s="18">
        <f t="shared" si="3"/>
        <v>14.428059210526316</v>
      </c>
      <c r="H38" s="18">
        <f t="shared" si="4"/>
        <v>5.7712236842105265</v>
      </c>
      <c r="I38" s="19">
        <f t="shared" si="5"/>
        <v>27.4133125</v>
      </c>
    </row>
    <row r="39" spans="2:9" x14ac:dyDescent="0.3">
      <c r="B39" s="8">
        <f t="shared" si="6"/>
        <v>32</v>
      </c>
      <c r="C39" s="17">
        <v>57079.62</v>
      </c>
      <c r="D39" s="17">
        <f t="shared" si="0"/>
        <v>57079.62</v>
      </c>
      <c r="E39" s="17">
        <f t="shared" si="1"/>
        <v>4756.6350000000002</v>
      </c>
      <c r="F39" s="18">
        <f t="shared" si="2"/>
        <v>28.886447368421052</v>
      </c>
      <c r="G39" s="18">
        <f t="shared" si="3"/>
        <v>14.443223684210526</v>
      </c>
      <c r="H39" s="18">
        <f t="shared" si="4"/>
        <v>5.7772894736842106</v>
      </c>
      <c r="I39" s="19">
        <f t="shared" si="5"/>
        <v>27.442125000000001</v>
      </c>
    </row>
    <row r="40" spans="2:9" x14ac:dyDescent="0.3">
      <c r="B40" s="8">
        <f t="shared" si="6"/>
        <v>33</v>
      </c>
      <c r="C40" s="17">
        <v>57135.1</v>
      </c>
      <c r="D40" s="17">
        <f t="shared" si="0"/>
        <v>57135.1</v>
      </c>
      <c r="E40" s="17">
        <f t="shared" si="1"/>
        <v>4761.2583333333332</v>
      </c>
      <c r="F40" s="18">
        <f t="shared" si="2"/>
        <v>28.914524291497976</v>
      </c>
      <c r="G40" s="18">
        <f t="shared" si="3"/>
        <v>14.457262145748988</v>
      </c>
      <c r="H40" s="18">
        <f t="shared" si="4"/>
        <v>5.7829048582995952</v>
      </c>
      <c r="I40" s="19">
        <f t="shared" si="5"/>
        <v>27.468798076923076</v>
      </c>
    </row>
    <row r="41" spans="2:9" x14ac:dyDescent="0.3">
      <c r="B41" s="8">
        <f t="shared" si="6"/>
        <v>34</v>
      </c>
      <c r="C41" s="17">
        <v>57186.51</v>
      </c>
      <c r="D41" s="17">
        <f t="shared" si="0"/>
        <v>57186.51</v>
      </c>
      <c r="E41" s="17">
        <f t="shared" si="1"/>
        <v>4765.5425000000005</v>
      </c>
      <c r="F41" s="18">
        <f t="shared" si="2"/>
        <v>28.940541497975708</v>
      </c>
      <c r="G41" s="18">
        <f t="shared" si="3"/>
        <v>14.470270748987854</v>
      </c>
      <c r="H41" s="18">
        <f t="shared" si="4"/>
        <v>5.7881082995951418</v>
      </c>
      <c r="I41" s="19">
        <f t="shared" si="5"/>
        <v>27.493514423076924</v>
      </c>
    </row>
    <row r="42" spans="2:9" x14ac:dyDescent="0.3">
      <c r="B42" s="20">
        <f t="shared" si="6"/>
        <v>35</v>
      </c>
      <c r="C42" s="21">
        <v>57234.07</v>
      </c>
      <c r="D42" s="21">
        <f t="shared" si="0"/>
        <v>57234.07</v>
      </c>
      <c r="E42" s="21">
        <f t="shared" si="1"/>
        <v>4769.5058333333336</v>
      </c>
      <c r="F42" s="22">
        <f t="shared" si="2"/>
        <v>28.964610323886639</v>
      </c>
      <c r="G42" s="22">
        <f t="shared" si="3"/>
        <v>14.482305161943319</v>
      </c>
      <c r="H42" s="22">
        <f t="shared" si="4"/>
        <v>5.7929220647773274</v>
      </c>
      <c r="I42" s="23">
        <f t="shared" si="5"/>
        <v>27.516379807692307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10.777343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441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38</v>
      </c>
      <c r="C1" s="59" t="s">
        <v>196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331</v>
      </c>
      <c r="L5" s="63" t="s">
        <v>172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36802.86</v>
      </c>
      <c r="D7" s="17">
        <f t="shared" ref="D7:D42" si="0">C7*$I$1</f>
        <v>36802.86</v>
      </c>
      <c r="E7" s="17">
        <f t="shared" ref="E7:E42" si="1">C7/12*$I$1</f>
        <v>3066.9050000000002</v>
      </c>
      <c r="F7" s="18">
        <f t="shared" ref="F7:F42" si="2">D7/1976</f>
        <v>18.62492914979757</v>
      </c>
      <c r="G7" s="18">
        <f>F7/2</f>
        <v>9.3124645748987849</v>
      </c>
      <c r="H7" s="18">
        <f>F7/5</f>
        <v>3.7249858299595138</v>
      </c>
      <c r="I7" s="19">
        <f>D7/2080</f>
        <v>17.693682692307693</v>
      </c>
    </row>
    <row r="8" spans="2:13" x14ac:dyDescent="0.3">
      <c r="B8" s="8">
        <f>B7+1</f>
        <v>1</v>
      </c>
      <c r="C8" s="17">
        <v>37351.550000000003</v>
      </c>
      <c r="D8" s="17">
        <f t="shared" si="0"/>
        <v>37351.550000000003</v>
      </c>
      <c r="E8" s="17">
        <f t="shared" si="1"/>
        <v>3112.6291666666671</v>
      </c>
      <c r="F8" s="18">
        <f t="shared" si="2"/>
        <v>18.902606275303643</v>
      </c>
      <c r="G8" s="18">
        <f t="shared" ref="G8:G42" si="3">F8/2</f>
        <v>9.4513031376518217</v>
      </c>
      <c r="H8" s="18">
        <f t="shared" ref="H8:H42" si="4">F8/5</f>
        <v>3.7805212550607288</v>
      </c>
      <c r="I8" s="19">
        <f t="shared" ref="I8:I42" si="5">D8/2080</f>
        <v>17.957475961538464</v>
      </c>
    </row>
    <row r="9" spans="2:13" x14ac:dyDescent="0.3">
      <c r="B9" s="8">
        <f t="shared" ref="B9:B42" si="6">B8+1</f>
        <v>2</v>
      </c>
      <c r="C9" s="17">
        <v>38058.43</v>
      </c>
      <c r="D9" s="17">
        <f t="shared" si="0"/>
        <v>38058.43</v>
      </c>
      <c r="E9" s="17">
        <f t="shared" si="1"/>
        <v>3171.5358333333334</v>
      </c>
      <c r="F9" s="18">
        <f t="shared" si="2"/>
        <v>19.26033906882591</v>
      </c>
      <c r="G9" s="18">
        <f t="shared" si="3"/>
        <v>9.6301695344129552</v>
      </c>
      <c r="H9" s="18">
        <f t="shared" si="4"/>
        <v>3.8520678137651823</v>
      </c>
      <c r="I9" s="19">
        <f t="shared" si="5"/>
        <v>18.297322115384617</v>
      </c>
    </row>
    <row r="10" spans="2:13" x14ac:dyDescent="0.3">
      <c r="B10" s="8">
        <f t="shared" si="6"/>
        <v>3</v>
      </c>
      <c r="C10" s="17">
        <v>38918.42</v>
      </c>
      <c r="D10" s="17">
        <f t="shared" si="0"/>
        <v>38918.42</v>
      </c>
      <c r="E10" s="17">
        <f t="shared" si="1"/>
        <v>3243.2016666666664</v>
      </c>
      <c r="F10" s="18">
        <f t="shared" si="2"/>
        <v>19.695556680161943</v>
      </c>
      <c r="G10" s="18">
        <f t="shared" si="3"/>
        <v>9.8477783400809713</v>
      </c>
      <c r="H10" s="18">
        <f t="shared" si="4"/>
        <v>3.9391113360323886</v>
      </c>
      <c r="I10" s="19">
        <f t="shared" si="5"/>
        <v>18.710778846153847</v>
      </c>
    </row>
    <row r="11" spans="2:13" x14ac:dyDescent="0.3">
      <c r="B11" s="8">
        <f t="shared" si="6"/>
        <v>4</v>
      </c>
      <c r="C11" s="17">
        <v>39481.22</v>
      </c>
      <c r="D11" s="17">
        <f t="shared" si="0"/>
        <v>39481.22</v>
      </c>
      <c r="E11" s="17">
        <f t="shared" si="1"/>
        <v>3290.1016666666669</v>
      </c>
      <c r="F11" s="18">
        <f t="shared" si="2"/>
        <v>19.980374493927126</v>
      </c>
      <c r="G11" s="18">
        <f t="shared" si="3"/>
        <v>9.9901872469635631</v>
      </c>
      <c r="H11" s="18">
        <f t="shared" si="4"/>
        <v>3.9960748987854253</v>
      </c>
      <c r="I11" s="19">
        <f t="shared" si="5"/>
        <v>18.98135576923077</v>
      </c>
    </row>
    <row r="12" spans="2:13" x14ac:dyDescent="0.3">
      <c r="B12" s="8">
        <f t="shared" si="6"/>
        <v>5</v>
      </c>
      <c r="C12" s="17">
        <v>40479.620000000003</v>
      </c>
      <c r="D12" s="17">
        <f t="shared" si="0"/>
        <v>40479.620000000003</v>
      </c>
      <c r="E12" s="17">
        <f t="shared" si="1"/>
        <v>3373.3016666666667</v>
      </c>
      <c r="F12" s="18">
        <f t="shared" si="2"/>
        <v>20.485637651821865</v>
      </c>
      <c r="G12" s="18">
        <f t="shared" si="3"/>
        <v>10.242818825910932</v>
      </c>
      <c r="H12" s="18">
        <f t="shared" si="4"/>
        <v>4.0971275303643733</v>
      </c>
      <c r="I12" s="19">
        <f t="shared" si="5"/>
        <v>19.461355769230771</v>
      </c>
    </row>
    <row r="13" spans="2:13" x14ac:dyDescent="0.3">
      <c r="B13" s="8">
        <f t="shared" si="6"/>
        <v>6</v>
      </c>
      <c r="C13" s="17">
        <v>40988.33</v>
      </c>
      <c r="D13" s="17">
        <f t="shared" si="0"/>
        <v>40988.33</v>
      </c>
      <c r="E13" s="17">
        <f t="shared" si="1"/>
        <v>3415.6941666666667</v>
      </c>
      <c r="F13" s="18">
        <f t="shared" si="2"/>
        <v>20.74308198380567</v>
      </c>
      <c r="G13" s="18">
        <f t="shared" si="3"/>
        <v>10.371540991902835</v>
      </c>
      <c r="H13" s="18">
        <f t="shared" si="4"/>
        <v>4.1486163967611338</v>
      </c>
      <c r="I13" s="19">
        <f t="shared" si="5"/>
        <v>19.705927884615384</v>
      </c>
    </row>
    <row r="14" spans="2:13" x14ac:dyDescent="0.3">
      <c r="B14" s="8">
        <f t="shared" si="6"/>
        <v>7</v>
      </c>
      <c r="C14" s="17">
        <v>41933.32</v>
      </c>
      <c r="D14" s="17">
        <f t="shared" si="0"/>
        <v>41933.32</v>
      </c>
      <c r="E14" s="17">
        <f t="shared" si="1"/>
        <v>3494.4433333333332</v>
      </c>
      <c r="F14" s="18">
        <f t="shared" si="2"/>
        <v>21.221315789473685</v>
      </c>
      <c r="G14" s="18">
        <f t="shared" si="3"/>
        <v>10.610657894736843</v>
      </c>
      <c r="H14" s="18">
        <f t="shared" si="4"/>
        <v>4.2442631578947374</v>
      </c>
      <c r="I14" s="19">
        <f t="shared" si="5"/>
        <v>20.160250000000001</v>
      </c>
    </row>
    <row r="15" spans="2:13" x14ac:dyDescent="0.3">
      <c r="B15" s="8">
        <f t="shared" si="6"/>
        <v>8</v>
      </c>
      <c r="C15" s="17">
        <v>42812.37</v>
      </c>
      <c r="D15" s="17">
        <f t="shared" si="0"/>
        <v>42812.37</v>
      </c>
      <c r="E15" s="17">
        <f t="shared" si="1"/>
        <v>3567.6975000000002</v>
      </c>
      <c r="F15" s="18">
        <f t="shared" si="2"/>
        <v>21.666179149797571</v>
      </c>
      <c r="G15" s="18">
        <f t="shared" si="3"/>
        <v>10.833089574898786</v>
      </c>
      <c r="H15" s="18">
        <f t="shared" si="4"/>
        <v>4.3332358299595146</v>
      </c>
      <c r="I15" s="19">
        <f t="shared" si="5"/>
        <v>20.582870192307695</v>
      </c>
    </row>
    <row r="16" spans="2:13" x14ac:dyDescent="0.3">
      <c r="B16" s="8">
        <f t="shared" si="6"/>
        <v>9</v>
      </c>
      <c r="C16" s="17">
        <v>43283.31</v>
      </c>
      <c r="D16" s="17">
        <f t="shared" si="0"/>
        <v>43283.31</v>
      </c>
      <c r="E16" s="17">
        <f t="shared" si="1"/>
        <v>3606.9424999999997</v>
      </c>
      <c r="F16" s="18">
        <f t="shared" si="2"/>
        <v>21.904509109311739</v>
      </c>
      <c r="G16" s="18">
        <f t="shared" si="3"/>
        <v>10.95225455465587</v>
      </c>
      <c r="H16" s="18">
        <f t="shared" si="4"/>
        <v>4.3809018218623477</v>
      </c>
      <c r="I16" s="19">
        <f t="shared" si="5"/>
        <v>20.809283653846151</v>
      </c>
    </row>
    <row r="17" spans="2:9" x14ac:dyDescent="0.3">
      <c r="B17" s="8">
        <f t="shared" si="6"/>
        <v>10</v>
      </c>
      <c r="C17" s="17">
        <v>44544.06</v>
      </c>
      <c r="D17" s="17">
        <f t="shared" si="0"/>
        <v>44544.06</v>
      </c>
      <c r="E17" s="17">
        <f t="shared" si="1"/>
        <v>3712.0049999999997</v>
      </c>
      <c r="F17" s="18">
        <f t="shared" si="2"/>
        <v>22.54254048582996</v>
      </c>
      <c r="G17" s="18">
        <f t="shared" si="3"/>
        <v>11.27127024291498</v>
      </c>
      <c r="H17" s="18">
        <f t="shared" si="4"/>
        <v>4.5085080971659917</v>
      </c>
      <c r="I17" s="19">
        <f t="shared" si="5"/>
        <v>21.41541346153846</v>
      </c>
    </row>
    <row r="18" spans="2:9" x14ac:dyDescent="0.3">
      <c r="B18" s="8">
        <f t="shared" si="6"/>
        <v>11</v>
      </c>
      <c r="C18" s="17">
        <v>44932.4</v>
      </c>
      <c r="D18" s="17">
        <f t="shared" si="0"/>
        <v>44932.4</v>
      </c>
      <c r="E18" s="17">
        <f t="shared" si="1"/>
        <v>3744.3666666666668</v>
      </c>
      <c r="F18" s="18">
        <f t="shared" si="2"/>
        <v>22.73906882591093</v>
      </c>
      <c r="G18" s="18">
        <f t="shared" si="3"/>
        <v>11.369534412955465</v>
      </c>
      <c r="H18" s="18">
        <f t="shared" si="4"/>
        <v>4.5478137651821857</v>
      </c>
      <c r="I18" s="19">
        <f t="shared" si="5"/>
        <v>21.602115384615384</v>
      </c>
    </row>
    <row r="19" spans="2:9" x14ac:dyDescent="0.3">
      <c r="B19" s="8">
        <f t="shared" si="6"/>
        <v>12</v>
      </c>
      <c r="C19" s="17">
        <v>46181.09</v>
      </c>
      <c r="D19" s="17">
        <f t="shared" si="0"/>
        <v>46181.09</v>
      </c>
      <c r="E19" s="17">
        <f t="shared" si="1"/>
        <v>3848.4241666666662</v>
      </c>
      <c r="F19" s="18">
        <f t="shared" si="2"/>
        <v>23.370996963562753</v>
      </c>
      <c r="G19" s="18">
        <f t="shared" si="3"/>
        <v>11.685498481781377</v>
      </c>
      <c r="H19" s="18">
        <f t="shared" si="4"/>
        <v>4.6741993927125502</v>
      </c>
      <c r="I19" s="19">
        <f t="shared" si="5"/>
        <v>22.202447115384615</v>
      </c>
    </row>
    <row r="20" spans="2:9" x14ac:dyDescent="0.3">
      <c r="B20" s="8">
        <f t="shared" si="6"/>
        <v>13</v>
      </c>
      <c r="C20" s="17">
        <v>46524.89</v>
      </c>
      <c r="D20" s="17">
        <f t="shared" si="0"/>
        <v>46524.89</v>
      </c>
      <c r="E20" s="17">
        <f t="shared" si="1"/>
        <v>3877.0741666666668</v>
      </c>
      <c r="F20" s="18">
        <f t="shared" si="2"/>
        <v>23.544984817813766</v>
      </c>
      <c r="G20" s="18">
        <f t="shared" si="3"/>
        <v>11.772492408906883</v>
      </c>
      <c r="H20" s="18">
        <f t="shared" si="4"/>
        <v>4.7089969635627531</v>
      </c>
      <c r="I20" s="19">
        <f t="shared" si="5"/>
        <v>22.367735576923078</v>
      </c>
    </row>
    <row r="21" spans="2:9" x14ac:dyDescent="0.3">
      <c r="B21" s="8">
        <f t="shared" si="6"/>
        <v>14</v>
      </c>
      <c r="C21" s="17">
        <v>47730.86</v>
      </c>
      <c r="D21" s="17">
        <f t="shared" si="0"/>
        <v>47730.86</v>
      </c>
      <c r="E21" s="17">
        <f t="shared" si="1"/>
        <v>3977.5716666666667</v>
      </c>
      <c r="F21" s="18">
        <f t="shared" si="2"/>
        <v>24.155293522267208</v>
      </c>
      <c r="G21" s="18">
        <f t="shared" si="3"/>
        <v>12.077646761133604</v>
      </c>
      <c r="H21" s="18">
        <f t="shared" si="4"/>
        <v>4.8310587044534419</v>
      </c>
      <c r="I21" s="19">
        <f t="shared" si="5"/>
        <v>22.947528846153848</v>
      </c>
    </row>
    <row r="22" spans="2:9" x14ac:dyDescent="0.3">
      <c r="B22" s="8">
        <f t="shared" si="6"/>
        <v>15</v>
      </c>
      <c r="C22" s="17">
        <v>48033.82</v>
      </c>
      <c r="D22" s="17">
        <f t="shared" si="0"/>
        <v>48033.82</v>
      </c>
      <c r="E22" s="17">
        <f t="shared" si="1"/>
        <v>4002.8183333333332</v>
      </c>
      <c r="F22" s="18">
        <f t="shared" si="2"/>
        <v>24.308613360323886</v>
      </c>
      <c r="G22" s="18">
        <f t="shared" si="3"/>
        <v>12.154306680161943</v>
      </c>
      <c r="H22" s="18">
        <f t="shared" si="4"/>
        <v>4.8617226720647775</v>
      </c>
      <c r="I22" s="19">
        <f t="shared" si="5"/>
        <v>23.093182692307693</v>
      </c>
    </row>
    <row r="23" spans="2:9" x14ac:dyDescent="0.3">
      <c r="B23" s="8">
        <f t="shared" si="6"/>
        <v>16</v>
      </c>
      <c r="C23" s="17">
        <v>49235.45</v>
      </c>
      <c r="D23" s="17">
        <f t="shared" si="0"/>
        <v>49235.45</v>
      </c>
      <c r="E23" s="17">
        <f t="shared" si="1"/>
        <v>4102.9541666666664</v>
      </c>
      <c r="F23" s="18">
        <f t="shared" si="2"/>
        <v>24.916725708502021</v>
      </c>
      <c r="G23" s="18">
        <f t="shared" si="3"/>
        <v>12.458362854251011</v>
      </c>
      <c r="H23" s="18">
        <f t="shared" si="4"/>
        <v>4.9833451417004042</v>
      </c>
      <c r="I23" s="19">
        <f t="shared" si="5"/>
        <v>23.670889423076922</v>
      </c>
    </row>
    <row r="24" spans="2:9" x14ac:dyDescent="0.3">
      <c r="B24" s="8">
        <f t="shared" si="6"/>
        <v>17</v>
      </c>
      <c r="C24" s="17">
        <v>49534.239999999998</v>
      </c>
      <c r="D24" s="17">
        <f t="shared" si="0"/>
        <v>49534.239999999998</v>
      </c>
      <c r="E24" s="17">
        <f t="shared" si="1"/>
        <v>4127.8533333333335</v>
      </c>
      <c r="F24" s="18">
        <f t="shared" si="2"/>
        <v>25.067935222672062</v>
      </c>
      <c r="G24" s="18">
        <f t="shared" si="3"/>
        <v>12.533967611336031</v>
      </c>
      <c r="H24" s="18">
        <f t="shared" si="4"/>
        <v>5.0135870445344128</v>
      </c>
      <c r="I24" s="19">
        <f t="shared" si="5"/>
        <v>23.814538461538461</v>
      </c>
    </row>
    <row r="25" spans="2:9" x14ac:dyDescent="0.3">
      <c r="B25" s="8">
        <f t="shared" si="6"/>
        <v>18</v>
      </c>
      <c r="C25" s="17">
        <v>50705.4</v>
      </c>
      <c r="D25" s="17">
        <f t="shared" si="0"/>
        <v>50705.4</v>
      </c>
      <c r="E25" s="17">
        <f t="shared" si="1"/>
        <v>4225.45</v>
      </c>
      <c r="F25" s="18">
        <f t="shared" si="2"/>
        <v>25.660627530364373</v>
      </c>
      <c r="G25" s="18">
        <f t="shared" si="3"/>
        <v>12.830313765182186</v>
      </c>
      <c r="H25" s="18">
        <f t="shared" si="4"/>
        <v>5.1321255060728745</v>
      </c>
      <c r="I25" s="19">
        <f t="shared" si="5"/>
        <v>24.377596153846156</v>
      </c>
    </row>
    <row r="26" spans="2:9" x14ac:dyDescent="0.3">
      <c r="B26" s="8">
        <f t="shared" si="6"/>
        <v>19</v>
      </c>
      <c r="C26" s="17">
        <v>50967.54</v>
      </c>
      <c r="D26" s="17">
        <f t="shared" si="0"/>
        <v>50967.54</v>
      </c>
      <c r="E26" s="17">
        <f t="shared" si="1"/>
        <v>4247.2950000000001</v>
      </c>
      <c r="F26" s="18">
        <f t="shared" si="2"/>
        <v>25.793289473684212</v>
      </c>
      <c r="G26" s="18">
        <f t="shared" si="3"/>
        <v>12.896644736842106</v>
      </c>
      <c r="H26" s="18">
        <f t="shared" si="4"/>
        <v>5.1586578947368427</v>
      </c>
      <c r="I26" s="19">
        <f t="shared" si="5"/>
        <v>24.503625</v>
      </c>
    </row>
    <row r="27" spans="2:9" x14ac:dyDescent="0.3">
      <c r="B27" s="8">
        <f t="shared" si="6"/>
        <v>20</v>
      </c>
      <c r="C27" s="17">
        <v>52107.19</v>
      </c>
      <c r="D27" s="17">
        <f t="shared" si="0"/>
        <v>52107.19</v>
      </c>
      <c r="E27" s="17">
        <f t="shared" si="1"/>
        <v>4342.2658333333338</v>
      </c>
      <c r="F27" s="18">
        <f t="shared" si="2"/>
        <v>26.370035425101214</v>
      </c>
      <c r="G27" s="18">
        <f t="shared" si="3"/>
        <v>13.185017712550607</v>
      </c>
      <c r="H27" s="18">
        <f t="shared" si="4"/>
        <v>5.2740070850202425</v>
      </c>
      <c r="I27" s="19">
        <f t="shared" si="5"/>
        <v>25.051533653846153</v>
      </c>
    </row>
    <row r="28" spans="2:9" x14ac:dyDescent="0.3">
      <c r="B28" s="8">
        <f t="shared" si="6"/>
        <v>21</v>
      </c>
      <c r="C28" s="17">
        <v>52325.37</v>
      </c>
      <c r="D28" s="17">
        <f t="shared" si="0"/>
        <v>52325.37</v>
      </c>
      <c r="E28" s="17">
        <f t="shared" si="1"/>
        <v>4360.4475000000002</v>
      </c>
      <c r="F28" s="18">
        <f t="shared" si="2"/>
        <v>26.480450404858299</v>
      </c>
      <c r="G28" s="18">
        <f t="shared" si="3"/>
        <v>13.24022520242915</v>
      </c>
      <c r="H28" s="18">
        <f t="shared" si="4"/>
        <v>5.29609008097166</v>
      </c>
      <c r="I28" s="19">
        <f t="shared" si="5"/>
        <v>25.156427884615386</v>
      </c>
    </row>
    <row r="29" spans="2:9" x14ac:dyDescent="0.3">
      <c r="B29" s="8">
        <f t="shared" si="6"/>
        <v>22</v>
      </c>
      <c r="C29" s="17">
        <v>53924.25</v>
      </c>
      <c r="D29" s="17">
        <f t="shared" si="0"/>
        <v>53924.25</v>
      </c>
      <c r="E29" s="17">
        <f t="shared" si="1"/>
        <v>4493.6875</v>
      </c>
      <c r="F29" s="18">
        <f t="shared" si="2"/>
        <v>27.289600202429149</v>
      </c>
      <c r="G29" s="18">
        <f t="shared" si="3"/>
        <v>13.644800101214575</v>
      </c>
      <c r="H29" s="18">
        <f t="shared" si="4"/>
        <v>5.4579200404858295</v>
      </c>
      <c r="I29" s="19">
        <f t="shared" si="5"/>
        <v>25.925120192307691</v>
      </c>
    </row>
    <row r="30" spans="2:9" x14ac:dyDescent="0.3">
      <c r="B30" s="8">
        <f t="shared" si="6"/>
        <v>23</v>
      </c>
      <c r="C30" s="17">
        <v>55749.29</v>
      </c>
      <c r="D30" s="17">
        <f t="shared" si="0"/>
        <v>55749.29</v>
      </c>
      <c r="E30" s="17">
        <f t="shared" si="1"/>
        <v>4645.774166666667</v>
      </c>
      <c r="F30" s="18">
        <f t="shared" si="2"/>
        <v>28.213203441295548</v>
      </c>
      <c r="G30" s="18">
        <f t="shared" si="3"/>
        <v>14.106601720647774</v>
      </c>
      <c r="H30" s="18">
        <f t="shared" si="4"/>
        <v>5.6426406882591094</v>
      </c>
      <c r="I30" s="19">
        <f t="shared" si="5"/>
        <v>26.802543269230771</v>
      </c>
    </row>
    <row r="31" spans="2:9" x14ac:dyDescent="0.3">
      <c r="B31" s="8">
        <f t="shared" si="6"/>
        <v>24</v>
      </c>
      <c r="C31" s="17">
        <v>57554.89</v>
      </c>
      <c r="D31" s="17">
        <f t="shared" si="0"/>
        <v>57554.89</v>
      </c>
      <c r="E31" s="17">
        <f t="shared" si="1"/>
        <v>4796.2408333333333</v>
      </c>
      <c r="F31" s="18">
        <f t="shared" si="2"/>
        <v>29.12696862348178</v>
      </c>
      <c r="G31" s="18">
        <f t="shared" si="3"/>
        <v>14.56348431174089</v>
      </c>
      <c r="H31" s="18">
        <f t="shared" si="4"/>
        <v>5.8253937246963563</v>
      </c>
      <c r="I31" s="19">
        <f t="shared" si="5"/>
        <v>27.670620192307691</v>
      </c>
    </row>
    <row r="32" spans="2:9" x14ac:dyDescent="0.3">
      <c r="B32" s="8">
        <f t="shared" si="6"/>
        <v>25</v>
      </c>
      <c r="C32" s="17">
        <v>57678.96</v>
      </c>
      <c r="D32" s="17">
        <f t="shared" si="0"/>
        <v>57678.96</v>
      </c>
      <c r="E32" s="17">
        <f t="shared" si="1"/>
        <v>4806.58</v>
      </c>
      <c r="F32" s="18">
        <f t="shared" si="2"/>
        <v>29.189757085020243</v>
      </c>
      <c r="G32" s="18">
        <f t="shared" si="3"/>
        <v>14.594878542510122</v>
      </c>
      <c r="H32" s="18">
        <f t="shared" si="4"/>
        <v>5.8379514170040485</v>
      </c>
      <c r="I32" s="19">
        <f t="shared" si="5"/>
        <v>27.730269230769231</v>
      </c>
    </row>
    <row r="33" spans="2:9" x14ac:dyDescent="0.3">
      <c r="B33" s="8">
        <f t="shared" si="6"/>
        <v>26</v>
      </c>
      <c r="C33" s="17">
        <v>57775.75</v>
      </c>
      <c r="D33" s="17">
        <f t="shared" si="0"/>
        <v>57775.75</v>
      </c>
      <c r="E33" s="17">
        <f t="shared" si="1"/>
        <v>4814.645833333333</v>
      </c>
      <c r="F33" s="18">
        <f t="shared" si="2"/>
        <v>29.238739878542511</v>
      </c>
      <c r="G33" s="18">
        <f t="shared" si="3"/>
        <v>14.619369939271255</v>
      </c>
      <c r="H33" s="18">
        <f t="shared" si="4"/>
        <v>5.8477479757085025</v>
      </c>
      <c r="I33" s="19">
        <f t="shared" si="5"/>
        <v>27.776802884615385</v>
      </c>
    </row>
    <row r="34" spans="2:9" x14ac:dyDescent="0.3">
      <c r="B34" s="8">
        <f t="shared" si="6"/>
        <v>27</v>
      </c>
      <c r="C34" s="17">
        <v>57885.13</v>
      </c>
      <c r="D34" s="17">
        <f t="shared" si="0"/>
        <v>57885.13</v>
      </c>
      <c r="E34" s="17">
        <f t="shared" si="1"/>
        <v>4823.7608333333328</v>
      </c>
      <c r="F34" s="18">
        <f t="shared" si="2"/>
        <v>29.294094129554654</v>
      </c>
      <c r="G34" s="18">
        <f t="shared" si="3"/>
        <v>14.647047064777327</v>
      </c>
      <c r="H34" s="18">
        <f t="shared" si="4"/>
        <v>5.8588188259109311</v>
      </c>
      <c r="I34" s="19">
        <f t="shared" si="5"/>
        <v>27.829389423076922</v>
      </c>
    </row>
    <row r="35" spans="2:9" x14ac:dyDescent="0.3">
      <c r="B35" s="8">
        <f t="shared" si="6"/>
        <v>28</v>
      </c>
      <c r="C35" s="17">
        <v>57968.24</v>
      </c>
      <c r="D35" s="17">
        <f t="shared" si="0"/>
        <v>57968.24</v>
      </c>
      <c r="E35" s="17">
        <f t="shared" si="1"/>
        <v>4830.6866666666665</v>
      </c>
      <c r="F35" s="18">
        <f t="shared" si="2"/>
        <v>29.336153846153845</v>
      </c>
      <c r="G35" s="18">
        <f t="shared" si="3"/>
        <v>14.668076923076923</v>
      </c>
      <c r="H35" s="18">
        <f t="shared" si="4"/>
        <v>5.867230769230769</v>
      </c>
      <c r="I35" s="19">
        <f t="shared" si="5"/>
        <v>27.869346153846152</v>
      </c>
    </row>
    <row r="36" spans="2:9" x14ac:dyDescent="0.3">
      <c r="B36" s="8">
        <f t="shared" si="6"/>
        <v>29</v>
      </c>
      <c r="C36" s="17">
        <v>58045.19</v>
      </c>
      <c r="D36" s="17">
        <f t="shared" si="0"/>
        <v>58045.19</v>
      </c>
      <c r="E36" s="17">
        <f t="shared" si="1"/>
        <v>4837.0991666666669</v>
      </c>
      <c r="F36" s="18">
        <f t="shared" si="2"/>
        <v>29.375096153846155</v>
      </c>
      <c r="G36" s="18">
        <f t="shared" si="3"/>
        <v>14.687548076923077</v>
      </c>
      <c r="H36" s="18">
        <f t="shared" si="4"/>
        <v>5.8750192307692313</v>
      </c>
      <c r="I36" s="19">
        <f t="shared" si="5"/>
        <v>27.906341346153848</v>
      </c>
    </row>
    <row r="37" spans="2:9" x14ac:dyDescent="0.3">
      <c r="B37" s="8">
        <f t="shared" si="6"/>
        <v>30</v>
      </c>
      <c r="C37" s="17">
        <v>58116.53</v>
      </c>
      <c r="D37" s="17">
        <f t="shared" si="0"/>
        <v>58116.53</v>
      </c>
      <c r="E37" s="17">
        <f t="shared" si="1"/>
        <v>4843.0441666666666</v>
      </c>
      <c r="F37" s="18">
        <f t="shared" si="2"/>
        <v>29.41119939271255</v>
      </c>
      <c r="G37" s="18">
        <f t="shared" si="3"/>
        <v>14.705599696356275</v>
      </c>
      <c r="H37" s="18">
        <f t="shared" si="4"/>
        <v>5.8822398785425101</v>
      </c>
      <c r="I37" s="19">
        <f t="shared" si="5"/>
        <v>27.940639423076924</v>
      </c>
    </row>
    <row r="38" spans="2:9" x14ac:dyDescent="0.3">
      <c r="B38" s="8">
        <f t="shared" si="6"/>
        <v>31</v>
      </c>
      <c r="C38" s="17">
        <v>58182.559999999998</v>
      </c>
      <c r="D38" s="17">
        <f t="shared" si="0"/>
        <v>58182.559999999998</v>
      </c>
      <c r="E38" s="17">
        <f t="shared" si="1"/>
        <v>4848.5466666666662</v>
      </c>
      <c r="F38" s="18">
        <f t="shared" si="2"/>
        <v>29.444615384615382</v>
      </c>
      <c r="G38" s="18">
        <f t="shared" si="3"/>
        <v>14.722307692307691</v>
      </c>
      <c r="H38" s="18">
        <f t="shared" si="4"/>
        <v>5.888923076923076</v>
      </c>
      <c r="I38" s="19">
        <f t="shared" si="5"/>
        <v>27.972384615384613</v>
      </c>
    </row>
    <row r="39" spans="2:9" x14ac:dyDescent="0.3">
      <c r="B39" s="8">
        <f t="shared" si="6"/>
        <v>32</v>
      </c>
      <c r="C39" s="17">
        <v>58243.72</v>
      </c>
      <c r="D39" s="17">
        <f t="shared" si="0"/>
        <v>58243.72</v>
      </c>
      <c r="E39" s="17">
        <f t="shared" si="1"/>
        <v>4853.6433333333334</v>
      </c>
      <c r="F39" s="18">
        <f t="shared" si="2"/>
        <v>29.475566801619433</v>
      </c>
      <c r="G39" s="18">
        <f t="shared" si="3"/>
        <v>14.737783400809716</v>
      </c>
      <c r="H39" s="18">
        <f t="shared" si="4"/>
        <v>5.8951133603238866</v>
      </c>
      <c r="I39" s="19">
        <f t="shared" si="5"/>
        <v>28.001788461538464</v>
      </c>
    </row>
    <row r="40" spans="2:9" x14ac:dyDescent="0.3">
      <c r="B40" s="8">
        <f t="shared" si="6"/>
        <v>33</v>
      </c>
      <c r="C40" s="17">
        <v>58300.33</v>
      </c>
      <c r="D40" s="17">
        <f t="shared" si="0"/>
        <v>58300.33</v>
      </c>
      <c r="E40" s="17">
        <f t="shared" si="1"/>
        <v>4858.3608333333332</v>
      </c>
      <c r="F40" s="18">
        <f t="shared" si="2"/>
        <v>29.504215587044534</v>
      </c>
      <c r="G40" s="18">
        <f t="shared" si="3"/>
        <v>14.752107793522267</v>
      </c>
      <c r="H40" s="18">
        <f t="shared" si="4"/>
        <v>5.9008431174089067</v>
      </c>
      <c r="I40" s="19">
        <f t="shared" si="5"/>
        <v>28.02900480769231</v>
      </c>
    </row>
    <row r="41" spans="2:9" x14ac:dyDescent="0.3">
      <c r="B41" s="8">
        <f t="shared" si="6"/>
        <v>34</v>
      </c>
      <c r="C41" s="17">
        <v>58352.78</v>
      </c>
      <c r="D41" s="17">
        <f t="shared" si="0"/>
        <v>58352.78</v>
      </c>
      <c r="E41" s="17">
        <f t="shared" si="1"/>
        <v>4862.7316666666666</v>
      </c>
      <c r="F41" s="18">
        <f t="shared" si="2"/>
        <v>29.530759109311742</v>
      </c>
      <c r="G41" s="18">
        <f t="shared" si="3"/>
        <v>14.765379554655871</v>
      </c>
      <c r="H41" s="18">
        <f t="shared" si="4"/>
        <v>5.9061518218623483</v>
      </c>
      <c r="I41" s="19">
        <f t="shared" si="5"/>
        <v>28.054221153846154</v>
      </c>
    </row>
    <row r="42" spans="2:9" x14ac:dyDescent="0.3">
      <c r="B42" s="20">
        <f t="shared" si="6"/>
        <v>35</v>
      </c>
      <c r="C42" s="21">
        <v>58401.31</v>
      </c>
      <c r="D42" s="21">
        <f t="shared" si="0"/>
        <v>58401.31</v>
      </c>
      <c r="E42" s="21">
        <f t="shared" si="1"/>
        <v>4866.7758333333331</v>
      </c>
      <c r="F42" s="22">
        <f t="shared" si="2"/>
        <v>29.555318825910931</v>
      </c>
      <c r="G42" s="22">
        <f t="shared" si="3"/>
        <v>14.777659412955465</v>
      </c>
      <c r="H42" s="22">
        <f t="shared" si="4"/>
        <v>5.9110637651821865</v>
      </c>
      <c r="I42" s="23">
        <f t="shared" si="5"/>
        <v>28.077552884615383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2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14</v>
      </c>
      <c r="C1" s="59" t="s">
        <v>54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450</v>
      </c>
      <c r="L5" s="63" t="s">
        <v>15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28017.43</v>
      </c>
      <c r="D7" s="17">
        <f t="shared" ref="D7:D42" si="0">C7*$I$1</f>
        <v>28017.43</v>
      </c>
      <c r="E7" s="17">
        <f t="shared" ref="E7:E42" si="1">C7/12*$I$1</f>
        <v>2334.7858333333334</v>
      </c>
      <c r="F7" s="18">
        <f t="shared" ref="F7:F42" si="2">D7/1976</f>
        <v>14.178861336032389</v>
      </c>
      <c r="G7" s="18">
        <f>F7/2</f>
        <v>7.0894306680161945</v>
      </c>
      <c r="H7" s="18">
        <f>F7/5</f>
        <v>2.8357722672064778</v>
      </c>
      <c r="I7" s="19">
        <f>D7/2080</f>
        <v>13.469918269230769</v>
      </c>
    </row>
    <row r="8" spans="2:13" x14ac:dyDescent="0.3">
      <c r="B8" s="8">
        <f>B7+1</f>
        <v>1</v>
      </c>
      <c r="C8" s="17">
        <v>28899.68</v>
      </c>
      <c r="D8" s="17">
        <f t="shared" si="0"/>
        <v>28899.68</v>
      </c>
      <c r="E8" s="17">
        <f t="shared" si="1"/>
        <v>2408.3066666666668</v>
      </c>
      <c r="F8" s="18">
        <f t="shared" si="2"/>
        <v>14.625344129554657</v>
      </c>
      <c r="G8" s="18">
        <f t="shared" ref="G8:G42" si="3">F8/2</f>
        <v>7.3126720647773285</v>
      </c>
      <c r="H8" s="18">
        <f t="shared" ref="H8:H42" si="4">F8/5</f>
        <v>2.9250688259109312</v>
      </c>
      <c r="I8" s="19">
        <f t="shared" ref="I8:I42" si="5">D8/2080</f>
        <v>13.894076923076923</v>
      </c>
    </row>
    <row r="9" spans="2:13" x14ac:dyDescent="0.3">
      <c r="B9" s="8">
        <f t="shared" ref="B9:B42" si="6">B8+1</f>
        <v>2</v>
      </c>
      <c r="C9" s="17">
        <v>29736.12</v>
      </c>
      <c r="D9" s="17">
        <f t="shared" si="0"/>
        <v>29736.12</v>
      </c>
      <c r="E9" s="17">
        <f t="shared" si="1"/>
        <v>2478.0099999999998</v>
      </c>
      <c r="F9" s="18">
        <f t="shared" si="2"/>
        <v>15.048643724696356</v>
      </c>
      <c r="G9" s="18">
        <f t="shared" si="3"/>
        <v>7.5243218623481782</v>
      </c>
      <c r="H9" s="18">
        <f t="shared" si="4"/>
        <v>3.0097287449392711</v>
      </c>
      <c r="I9" s="19">
        <f t="shared" si="5"/>
        <v>14.296211538461538</v>
      </c>
    </row>
    <row r="10" spans="2:13" x14ac:dyDescent="0.3">
      <c r="B10" s="8">
        <f t="shared" si="6"/>
        <v>3</v>
      </c>
      <c r="C10" s="17">
        <v>30410.18</v>
      </c>
      <c r="D10" s="17">
        <f t="shared" si="0"/>
        <v>30410.18</v>
      </c>
      <c r="E10" s="17">
        <f t="shared" si="1"/>
        <v>2534.1816666666668</v>
      </c>
      <c r="F10" s="18">
        <f t="shared" si="2"/>
        <v>15.389767206477734</v>
      </c>
      <c r="G10" s="18">
        <f t="shared" si="3"/>
        <v>7.6948836032388668</v>
      </c>
      <c r="H10" s="18">
        <f t="shared" si="4"/>
        <v>3.0779534412955467</v>
      </c>
      <c r="I10" s="19">
        <f t="shared" si="5"/>
        <v>14.620278846153846</v>
      </c>
    </row>
    <row r="11" spans="2:13" x14ac:dyDescent="0.3">
      <c r="B11" s="8">
        <f t="shared" si="6"/>
        <v>4</v>
      </c>
      <c r="C11" s="17">
        <v>31484.720000000001</v>
      </c>
      <c r="D11" s="17">
        <f t="shared" si="0"/>
        <v>31484.720000000001</v>
      </c>
      <c r="E11" s="17">
        <f t="shared" si="1"/>
        <v>2623.7266666666669</v>
      </c>
      <c r="F11" s="18">
        <f t="shared" si="2"/>
        <v>15.933562753036437</v>
      </c>
      <c r="G11" s="18">
        <f t="shared" si="3"/>
        <v>7.9667813765182185</v>
      </c>
      <c r="H11" s="18">
        <f t="shared" si="4"/>
        <v>3.1867125506072873</v>
      </c>
      <c r="I11" s="19">
        <f t="shared" si="5"/>
        <v>15.136884615384616</v>
      </c>
    </row>
    <row r="12" spans="2:13" x14ac:dyDescent="0.3">
      <c r="B12" s="8">
        <f t="shared" si="6"/>
        <v>5</v>
      </c>
      <c r="C12" s="17">
        <v>31497.98</v>
      </c>
      <c r="D12" s="17">
        <f t="shared" si="0"/>
        <v>31497.98</v>
      </c>
      <c r="E12" s="17">
        <f t="shared" si="1"/>
        <v>2624.8316666666665</v>
      </c>
      <c r="F12" s="18">
        <f t="shared" si="2"/>
        <v>15.940273279352226</v>
      </c>
      <c r="G12" s="18">
        <f t="shared" si="3"/>
        <v>7.9701366396761131</v>
      </c>
      <c r="H12" s="18">
        <f t="shared" si="4"/>
        <v>3.1880546558704452</v>
      </c>
      <c r="I12" s="19">
        <f t="shared" si="5"/>
        <v>15.143259615384615</v>
      </c>
    </row>
    <row r="13" spans="2:13" x14ac:dyDescent="0.3">
      <c r="B13" s="8">
        <f t="shared" si="6"/>
        <v>6</v>
      </c>
      <c r="C13" s="17">
        <v>32918.76</v>
      </c>
      <c r="D13" s="17">
        <f t="shared" si="0"/>
        <v>32918.76</v>
      </c>
      <c r="E13" s="17">
        <f t="shared" si="1"/>
        <v>2743.23</v>
      </c>
      <c r="F13" s="18">
        <f t="shared" si="2"/>
        <v>16.659291497975708</v>
      </c>
      <c r="G13" s="18">
        <f t="shared" si="3"/>
        <v>8.3296457489878541</v>
      </c>
      <c r="H13" s="18">
        <f t="shared" si="4"/>
        <v>3.3318582995951416</v>
      </c>
      <c r="I13" s="19">
        <f t="shared" si="5"/>
        <v>15.826326923076923</v>
      </c>
    </row>
    <row r="14" spans="2:13" x14ac:dyDescent="0.3">
      <c r="B14" s="8">
        <f t="shared" si="6"/>
        <v>7</v>
      </c>
      <c r="C14" s="17">
        <v>32918.76</v>
      </c>
      <c r="D14" s="17">
        <f t="shared" si="0"/>
        <v>32918.76</v>
      </c>
      <c r="E14" s="17">
        <f t="shared" si="1"/>
        <v>2743.23</v>
      </c>
      <c r="F14" s="18">
        <f t="shared" si="2"/>
        <v>16.659291497975708</v>
      </c>
      <c r="G14" s="18">
        <f t="shared" si="3"/>
        <v>8.3296457489878541</v>
      </c>
      <c r="H14" s="18">
        <f t="shared" si="4"/>
        <v>3.3318582995951416</v>
      </c>
      <c r="I14" s="19">
        <f t="shared" si="5"/>
        <v>15.826326923076923</v>
      </c>
    </row>
    <row r="15" spans="2:13" x14ac:dyDescent="0.3">
      <c r="B15" s="8">
        <f t="shared" si="6"/>
        <v>8</v>
      </c>
      <c r="C15" s="17">
        <v>33927.54</v>
      </c>
      <c r="D15" s="17">
        <f t="shared" si="0"/>
        <v>33927.54</v>
      </c>
      <c r="E15" s="17">
        <f t="shared" si="1"/>
        <v>2827.2950000000001</v>
      </c>
      <c r="F15" s="18">
        <f t="shared" si="2"/>
        <v>17.169807692307693</v>
      </c>
      <c r="G15" s="18">
        <f t="shared" si="3"/>
        <v>8.5849038461538463</v>
      </c>
      <c r="H15" s="18">
        <f t="shared" si="4"/>
        <v>3.4339615384615385</v>
      </c>
      <c r="I15" s="19">
        <f t="shared" si="5"/>
        <v>16.31131730769231</v>
      </c>
    </row>
    <row r="16" spans="2:13" x14ac:dyDescent="0.3">
      <c r="B16" s="8">
        <f t="shared" si="6"/>
        <v>9</v>
      </c>
      <c r="C16" s="17">
        <v>33960.54</v>
      </c>
      <c r="D16" s="17">
        <f t="shared" si="0"/>
        <v>33960.54</v>
      </c>
      <c r="E16" s="17">
        <f t="shared" si="1"/>
        <v>2830.0450000000001</v>
      </c>
      <c r="F16" s="18">
        <f t="shared" si="2"/>
        <v>17.186508097165991</v>
      </c>
      <c r="G16" s="18">
        <f t="shared" si="3"/>
        <v>8.5932540485829954</v>
      </c>
      <c r="H16" s="18">
        <f t="shared" si="4"/>
        <v>3.4373016194331982</v>
      </c>
      <c r="I16" s="19">
        <f t="shared" si="5"/>
        <v>16.327182692307694</v>
      </c>
    </row>
    <row r="17" spans="2:9" x14ac:dyDescent="0.3">
      <c r="B17" s="8">
        <f t="shared" si="6"/>
        <v>10</v>
      </c>
      <c r="C17" s="17">
        <v>35492.080000000002</v>
      </c>
      <c r="D17" s="17">
        <f t="shared" si="0"/>
        <v>35492.080000000002</v>
      </c>
      <c r="E17" s="17">
        <f t="shared" si="1"/>
        <v>2957.6733333333336</v>
      </c>
      <c r="F17" s="18">
        <f t="shared" si="2"/>
        <v>17.961578947368423</v>
      </c>
      <c r="G17" s="18">
        <f t="shared" si="3"/>
        <v>8.9807894736842115</v>
      </c>
      <c r="H17" s="18">
        <f t="shared" si="4"/>
        <v>3.5923157894736848</v>
      </c>
      <c r="I17" s="19">
        <f t="shared" si="5"/>
        <v>17.063500000000001</v>
      </c>
    </row>
    <row r="18" spans="2:9" x14ac:dyDescent="0.3">
      <c r="B18" s="8">
        <f t="shared" si="6"/>
        <v>11</v>
      </c>
      <c r="C18" s="17">
        <v>35503.589999999997</v>
      </c>
      <c r="D18" s="17">
        <f t="shared" si="0"/>
        <v>35503.589999999997</v>
      </c>
      <c r="E18" s="17">
        <f t="shared" si="1"/>
        <v>2958.6324999999997</v>
      </c>
      <c r="F18" s="18">
        <f t="shared" si="2"/>
        <v>17.967403846153843</v>
      </c>
      <c r="G18" s="18">
        <f t="shared" si="3"/>
        <v>8.9837019230769215</v>
      </c>
      <c r="H18" s="18">
        <f t="shared" si="4"/>
        <v>3.5934807692307684</v>
      </c>
      <c r="I18" s="19">
        <f t="shared" si="5"/>
        <v>17.069033653846152</v>
      </c>
    </row>
    <row r="19" spans="2:9" x14ac:dyDescent="0.3">
      <c r="B19" s="8">
        <f t="shared" si="6"/>
        <v>12</v>
      </c>
      <c r="C19" s="17">
        <v>37035.1</v>
      </c>
      <c r="D19" s="17">
        <f t="shared" si="0"/>
        <v>37035.1</v>
      </c>
      <c r="E19" s="17">
        <f t="shared" si="1"/>
        <v>3086.2583333333332</v>
      </c>
      <c r="F19" s="18">
        <f t="shared" si="2"/>
        <v>18.74245951417004</v>
      </c>
      <c r="G19" s="18">
        <f t="shared" si="3"/>
        <v>9.37122975708502</v>
      </c>
      <c r="H19" s="18">
        <f t="shared" si="4"/>
        <v>3.748491902834008</v>
      </c>
      <c r="I19" s="19">
        <f t="shared" si="5"/>
        <v>17.805336538461539</v>
      </c>
    </row>
    <row r="20" spans="2:9" x14ac:dyDescent="0.3">
      <c r="B20" s="8">
        <f t="shared" si="6"/>
        <v>13</v>
      </c>
      <c r="C20" s="17">
        <v>37046.6</v>
      </c>
      <c r="D20" s="17">
        <f t="shared" si="0"/>
        <v>37046.6</v>
      </c>
      <c r="E20" s="17">
        <f t="shared" si="1"/>
        <v>3087.2166666666667</v>
      </c>
      <c r="F20" s="18">
        <f t="shared" si="2"/>
        <v>18.748279352226721</v>
      </c>
      <c r="G20" s="18">
        <f t="shared" si="3"/>
        <v>9.3741396761133604</v>
      </c>
      <c r="H20" s="18">
        <f t="shared" si="4"/>
        <v>3.749655870445344</v>
      </c>
      <c r="I20" s="19">
        <f t="shared" si="5"/>
        <v>17.810865384615383</v>
      </c>
    </row>
    <row r="21" spans="2:9" x14ac:dyDescent="0.3">
      <c r="B21" s="8">
        <f t="shared" si="6"/>
        <v>14</v>
      </c>
      <c r="C21" s="17">
        <v>38578.15</v>
      </c>
      <c r="D21" s="17">
        <f t="shared" si="0"/>
        <v>38578.15</v>
      </c>
      <c r="E21" s="17">
        <f t="shared" si="1"/>
        <v>3214.8458333333333</v>
      </c>
      <c r="F21" s="18">
        <f t="shared" si="2"/>
        <v>19.523355263157896</v>
      </c>
      <c r="G21" s="18">
        <f t="shared" si="3"/>
        <v>9.761677631578948</v>
      </c>
      <c r="H21" s="18">
        <f t="shared" si="4"/>
        <v>3.9046710526315791</v>
      </c>
      <c r="I21" s="19">
        <f t="shared" si="5"/>
        <v>18.5471875</v>
      </c>
    </row>
    <row r="22" spans="2:9" x14ac:dyDescent="0.3">
      <c r="B22" s="8">
        <f t="shared" si="6"/>
        <v>15</v>
      </c>
      <c r="C22" s="17">
        <v>38589.61</v>
      </c>
      <c r="D22" s="17">
        <f t="shared" si="0"/>
        <v>38589.61</v>
      </c>
      <c r="E22" s="17">
        <f t="shared" si="1"/>
        <v>3215.8008333333332</v>
      </c>
      <c r="F22" s="18">
        <f t="shared" si="2"/>
        <v>19.529154858299595</v>
      </c>
      <c r="G22" s="18">
        <f t="shared" si="3"/>
        <v>9.7645774291497975</v>
      </c>
      <c r="H22" s="18">
        <f t="shared" si="4"/>
        <v>3.9058309716599191</v>
      </c>
      <c r="I22" s="19">
        <f t="shared" si="5"/>
        <v>18.552697115384614</v>
      </c>
    </row>
    <row r="23" spans="2:9" x14ac:dyDescent="0.3">
      <c r="B23" s="8">
        <f t="shared" si="6"/>
        <v>16</v>
      </c>
      <c r="C23" s="17">
        <v>40121.160000000003</v>
      </c>
      <c r="D23" s="17">
        <f t="shared" si="0"/>
        <v>40121.160000000003</v>
      </c>
      <c r="E23" s="17">
        <f t="shared" si="1"/>
        <v>3343.4300000000003</v>
      </c>
      <c r="F23" s="18">
        <f t="shared" si="2"/>
        <v>20.30423076923077</v>
      </c>
      <c r="G23" s="18">
        <f t="shared" si="3"/>
        <v>10.152115384615385</v>
      </c>
      <c r="H23" s="18">
        <f t="shared" si="4"/>
        <v>4.0608461538461542</v>
      </c>
      <c r="I23" s="19">
        <f t="shared" si="5"/>
        <v>19.289019230769231</v>
      </c>
    </row>
    <row r="24" spans="2:9" x14ac:dyDescent="0.3">
      <c r="B24" s="8">
        <f t="shared" si="6"/>
        <v>17</v>
      </c>
      <c r="C24" s="17">
        <v>40136.870000000003</v>
      </c>
      <c r="D24" s="17">
        <f t="shared" si="0"/>
        <v>40136.870000000003</v>
      </c>
      <c r="E24" s="17">
        <f t="shared" si="1"/>
        <v>3344.7391666666667</v>
      </c>
      <c r="F24" s="18">
        <f t="shared" si="2"/>
        <v>20.312181174089069</v>
      </c>
      <c r="G24" s="18">
        <f t="shared" si="3"/>
        <v>10.156090587044535</v>
      </c>
      <c r="H24" s="18">
        <f t="shared" si="4"/>
        <v>4.062436234817814</v>
      </c>
      <c r="I24" s="19">
        <f t="shared" si="5"/>
        <v>19.296572115384617</v>
      </c>
    </row>
    <row r="25" spans="2:9" x14ac:dyDescent="0.3">
      <c r="B25" s="8">
        <f t="shared" si="6"/>
        <v>18</v>
      </c>
      <c r="C25" s="17">
        <v>41668.42</v>
      </c>
      <c r="D25" s="17">
        <f t="shared" si="0"/>
        <v>41668.42</v>
      </c>
      <c r="E25" s="17">
        <f t="shared" si="1"/>
        <v>3472.3683333333333</v>
      </c>
      <c r="F25" s="18">
        <f t="shared" si="2"/>
        <v>21.087257085020241</v>
      </c>
      <c r="G25" s="18">
        <f t="shared" si="3"/>
        <v>10.54362854251012</v>
      </c>
      <c r="H25" s="18">
        <f t="shared" si="4"/>
        <v>4.2174514170040478</v>
      </c>
      <c r="I25" s="19">
        <f t="shared" si="5"/>
        <v>20.03289423076923</v>
      </c>
    </row>
    <row r="26" spans="2:9" x14ac:dyDescent="0.3">
      <c r="B26" s="8">
        <f t="shared" si="6"/>
        <v>19</v>
      </c>
      <c r="C26" s="17">
        <v>41685.08</v>
      </c>
      <c r="D26" s="17">
        <f t="shared" si="0"/>
        <v>41685.08</v>
      </c>
      <c r="E26" s="17">
        <f t="shared" si="1"/>
        <v>3473.7566666666667</v>
      </c>
      <c r="F26" s="18">
        <f t="shared" si="2"/>
        <v>21.095688259109313</v>
      </c>
      <c r="G26" s="18">
        <f t="shared" si="3"/>
        <v>10.547844129554656</v>
      </c>
      <c r="H26" s="18">
        <f t="shared" si="4"/>
        <v>4.2191376518218622</v>
      </c>
      <c r="I26" s="19">
        <f t="shared" si="5"/>
        <v>20.040903846153846</v>
      </c>
    </row>
    <row r="27" spans="2:9" x14ac:dyDescent="0.3">
      <c r="B27" s="8">
        <f t="shared" si="6"/>
        <v>20</v>
      </c>
      <c r="C27" s="17">
        <v>43216.59</v>
      </c>
      <c r="D27" s="17">
        <f t="shared" si="0"/>
        <v>43216.59</v>
      </c>
      <c r="E27" s="17">
        <f t="shared" si="1"/>
        <v>3601.3824999999997</v>
      </c>
      <c r="F27" s="18">
        <f t="shared" si="2"/>
        <v>21.870743927125503</v>
      </c>
      <c r="G27" s="18">
        <f t="shared" si="3"/>
        <v>10.935371963562751</v>
      </c>
      <c r="H27" s="18">
        <f t="shared" si="4"/>
        <v>4.3741487854251009</v>
      </c>
      <c r="I27" s="19">
        <f t="shared" si="5"/>
        <v>20.77720673076923</v>
      </c>
    </row>
    <row r="28" spans="2:9" x14ac:dyDescent="0.3">
      <c r="B28" s="8">
        <f t="shared" si="6"/>
        <v>21</v>
      </c>
      <c r="C28" s="17">
        <v>43233.23</v>
      </c>
      <c r="D28" s="17">
        <f t="shared" si="0"/>
        <v>43233.23</v>
      </c>
      <c r="E28" s="17">
        <f t="shared" si="1"/>
        <v>3602.7691666666669</v>
      </c>
      <c r="F28" s="18">
        <f t="shared" si="2"/>
        <v>21.879164979757086</v>
      </c>
      <c r="G28" s="18">
        <f t="shared" si="3"/>
        <v>10.939582489878543</v>
      </c>
      <c r="H28" s="18">
        <f t="shared" si="4"/>
        <v>4.3758329959514173</v>
      </c>
      <c r="I28" s="19">
        <f t="shared" si="5"/>
        <v>20.785206730769232</v>
      </c>
    </row>
    <row r="29" spans="2:9" x14ac:dyDescent="0.3">
      <c r="B29" s="8">
        <f t="shared" si="6"/>
        <v>22</v>
      </c>
      <c r="C29" s="17">
        <v>44764.78</v>
      </c>
      <c r="D29" s="17">
        <f t="shared" si="0"/>
        <v>44764.78</v>
      </c>
      <c r="E29" s="17">
        <f t="shared" si="1"/>
        <v>3730.3983333333331</v>
      </c>
      <c r="F29" s="18">
        <f t="shared" si="2"/>
        <v>22.654240890688257</v>
      </c>
      <c r="G29" s="18">
        <f t="shared" si="3"/>
        <v>11.327120445344129</v>
      </c>
      <c r="H29" s="18">
        <f t="shared" si="4"/>
        <v>4.5308481781376511</v>
      </c>
      <c r="I29" s="19">
        <f t="shared" si="5"/>
        <v>21.521528846153846</v>
      </c>
    </row>
    <row r="30" spans="2:9" x14ac:dyDescent="0.3">
      <c r="B30" s="8">
        <f t="shared" si="6"/>
        <v>23</v>
      </c>
      <c r="C30" s="17">
        <v>46312.95</v>
      </c>
      <c r="D30" s="17">
        <f t="shared" si="0"/>
        <v>46312.95</v>
      </c>
      <c r="E30" s="17">
        <f t="shared" si="1"/>
        <v>3859.4124999999999</v>
      </c>
      <c r="F30" s="18">
        <f t="shared" si="2"/>
        <v>23.437727732793523</v>
      </c>
      <c r="G30" s="18">
        <f t="shared" si="3"/>
        <v>11.718863866396761</v>
      </c>
      <c r="H30" s="18">
        <f t="shared" si="4"/>
        <v>4.6875455465587041</v>
      </c>
      <c r="I30" s="19">
        <f t="shared" si="5"/>
        <v>22.265841346153845</v>
      </c>
    </row>
    <row r="31" spans="2:9" x14ac:dyDescent="0.3">
      <c r="B31" s="8">
        <f t="shared" si="6"/>
        <v>24</v>
      </c>
      <c r="C31" s="17">
        <v>47844.5</v>
      </c>
      <c r="D31" s="17">
        <f t="shared" si="0"/>
        <v>47844.5</v>
      </c>
      <c r="E31" s="17">
        <f t="shared" si="1"/>
        <v>3987.0416666666665</v>
      </c>
      <c r="F31" s="18">
        <f t="shared" si="2"/>
        <v>24.212803643724698</v>
      </c>
      <c r="G31" s="18">
        <f t="shared" si="3"/>
        <v>12.106401821862349</v>
      </c>
      <c r="H31" s="18">
        <f t="shared" si="4"/>
        <v>4.8425607287449397</v>
      </c>
      <c r="I31" s="19">
        <f t="shared" si="5"/>
        <v>23.002163461538462</v>
      </c>
    </row>
    <row r="32" spans="2:9" x14ac:dyDescent="0.3">
      <c r="B32" s="8">
        <f t="shared" si="6"/>
        <v>25</v>
      </c>
      <c r="C32" s="17">
        <v>47947.94</v>
      </c>
      <c r="D32" s="17">
        <f t="shared" si="0"/>
        <v>47947.94</v>
      </c>
      <c r="E32" s="17">
        <f t="shared" si="1"/>
        <v>3995.6616666666669</v>
      </c>
      <c r="F32" s="18">
        <f t="shared" si="2"/>
        <v>24.26515182186235</v>
      </c>
      <c r="G32" s="18">
        <f t="shared" si="3"/>
        <v>12.132575910931175</v>
      </c>
      <c r="H32" s="18">
        <f t="shared" si="4"/>
        <v>4.8530303643724704</v>
      </c>
      <c r="I32" s="19">
        <f t="shared" si="5"/>
        <v>23.051894230769232</v>
      </c>
    </row>
    <row r="33" spans="2:9" x14ac:dyDescent="0.3">
      <c r="B33" s="8">
        <f t="shared" si="6"/>
        <v>26</v>
      </c>
      <c r="C33" s="17">
        <v>48028.4</v>
      </c>
      <c r="D33" s="17">
        <f t="shared" si="0"/>
        <v>48028.4</v>
      </c>
      <c r="E33" s="17">
        <f t="shared" si="1"/>
        <v>4002.3666666666668</v>
      </c>
      <c r="F33" s="18">
        <f t="shared" si="2"/>
        <v>24.30587044534413</v>
      </c>
      <c r="G33" s="18">
        <f t="shared" si="3"/>
        <v>12.152935222672065</v>
      </c>
      <c r="H33" s="18">
        <f t="shared" si="4"/>
        <v>4.8611740890688262</v>
      </c>
      <c r="I33" s="19">
        <f t="shared" si="5"/>
        <v>23.090576923076924</v>
      </c>
    </row>
    <row r="34" spans="2:9" x14ac:dyDescent="0.3">
      <c r="B34" s="8">
        <f t="shared" si="6"/>
        <v>27</v>
      </c>
      <c r="C34" s="17">
        <v>48119.68</v>
      </c>
      <c r="D34" s="17">
        <f t="shared" si="0"/>
        <v>48119.68</v>
      </c>
      <c r="E34" s="17">
        <f t="shared" si="1"/>
        <v>4009.9733333333334</v>
      </c>
      <c r="F34" s="18">
        <f t="shared" si="2"/>
        <v>24.352064777327936</v>
      </c>
      <c r="G34" s="18">
        <f t="shared" si="3"/>
        <v>12.176032388663968</v>
      </c>
      <c r="H34" s="18">
        <f t="shared" si="4"/>
        <v>4.8704129554655875</v>
      </c>
      <c r="I34" s="19">
        <f t="shared" si="5"/>
        <v>23.13446153846154</v>
      </c>
    </row>
    <row r="35" spans="2:9" x14ac:dyDescent="0.3">
      <c r="B35" s="8">
        <f t="shared" si="6"/>
        <v>28</v>
      </c>
      <c r="C35" s="17">
        <v>48188.77</v>
      </c>
      <c r="D35" s="17">
        <f t="shared" si="0"/>
        <v>48188.77</v>
      </c>
      <c r="E35" s="17">
        <f t="shared" si="1"/>
        <v>4015.7308333333331</v>
      </c>
      <c r="F35" s="18">
        <f t="shared" si="2"/>
        <v>24.387029352226719</v>
      </c>
      <c r="G35" s="18">
        <f t="shared" si="3"/>
        <v>12.193514676113359</v>
      </c>
      <c r="H35" s="18">
        <f t="shared" si="4"/>
        <v>4.8774058704453438</v>
      </c>
      <c r="I35" s="19">
        <f t="shared" si="5"/>
        <v>23.167677884615383</v>
      </c>
    </row>
    <row r="36" spans="2:9" x14ac:dyDescent="0.3">
      <c r="B36" s="8">
        <f t="shared" si="6"/>
        <v>29</v>
      </c>
      <c r="C36" s="17">
        <v>48252.74</v>
      </c>
      <c r="D36" s="17">
        <f t="shared" si="0"/>
        <v>48252.74</v>
      </c>
      <c r="E36" s="17">
        <f t="shared" si="1"/>
        <v>4021.0616666666665</v>
      </c>
      <c r="F36" s="18">
        <f t="shared" si="2"/>
        <v>24.419402834008096</v>
      </c>
      <c r="G36" s="18">
        <f t="shared" si="3"/>
        <v>12.209701417004048</v>
      </c>
      <c r="H36" s="18">
        <f t="shared" si="4"/>
        <v>4.8838805668016194</v>
      </c>
      <c r="I36" s="19">
        <f t="shared" si="5"/>
        <v>23.198432692307691</v>
      </c>
    </row>
    <row r="37" spans="2:9" x14ac:dyDescent="0.3">
      <c r="B37" s="8">
        <f t="shared" si="6"/>
        <v>30</v>
      </c>
      <c r="C37" s="17">
        <v>48312.05</v>
      </c>
      <c r="D37" s="17">
        <f t="shared" si="0"/>
        <v>48312.05</v>
      </c>
      <c r="E37" s="17">
        <f t="shared" si="1"/>
        <v>4026.0041666666671</v>
      </c>
      <c r="F37" s="18">
        <f t="shared" si="2"/>
        <v>24.449418016194333</v>
      </c>
      <c r="G37" s="18">
        <f t="shared" si="3"/>
        <v>12.224709008097166</v>
      </c>
      <c r="H37" s="18">
        <f t="shared" si="4"/>
        <v>4.8898836032388662</v>
      </c>
      <c r="I37" s="19">
        <f t="shared" si="5"/>
        <v>23.226947115384618</v>
      </c>
    </row>
    <row r="38" spans="2:9" x14ac:dyDescent="0.3">
      <c r="B38" s="8">
        <f t="shared" si="6"/>
        <v>31</v>
      </c>
      <c r="C38" s="17">
        <v>48366.94</v>
      </c>
      <c r="D38" s="17">
        <f t="shared" si="0"/>
        <v>48366.94</v>
      </c>
      <c r="E38" s="17">
        <f t="shared" si="1"/>
        <v>4030.5783333333334</v>
      </c>
      <c r="F38" s="18">
        <f t="shared" si="2"/>
        <v>24.477196356275304</v>
      </c>
      <c r="G38" s="18">
        <f t="shared" si="3"/>
        <v>12.238598178137652</v>
      </c>
      <c r="H38" s="18">
        <f t="shared" si="4"/>
        <v>4.8954392712550607</v>
      </c>
      <c r="I38" s="19">
        <f t="shared" si="5"/>
        <v>23.253336538461539</v>
      </c>
    </row>
    <row r="39" spans="2:9" x14ac:dyDescent="0.3">
      <c r="B39" s="8">
        <f t="shared" si="6"/>
        <v>32</v>
      </c>
      <c r="C39" s="17">
        <v>48417.78</v>
      </c>
      <c r="D39" s="17">
        <f t="shared" si="0"/>
        <v>48417.78</v>
      </c>
      <c r="E39" s="17">
        <f t="shared" si="1"/>
        <v>4034.8150000000001</v>
      </c>
      <c r="F39" s="18">
        <f t="shared" si="2"/>
        <v>24.502925101214576</v>
      </c>
      <c r="G39" s="18">
        <f t="shared" si="3"/>
        <v>12.251462550607288</v>
      </c>
      <c r="H39" s="18">
        <f t="shared" si="4"/>
        <v>4.9005850202429153</v>
      </c>
      <c r="I39" s="19">
        <f t="shared" si="5"/>
        <v>23.277778846153847</v>
      </c>
    </row>
    <row r="40" spans="2:9" x14ac:dyDescent="0.3">
      <c r="B40" s="8">
        <f t="shared" si="6"/>
        <v>33</v>
      </c>
      <c r="C40" s="17">
        <v>48464.84</v>
      </c>
      <c r="D40" s="17">
        <f t="shared" si="0"/>
        <v>48464.84</v>
      </c>
      <c r="E40" s="17">
        <f t="shared" si="1"/>
        <v>4038.7366666666662</v>
      </c>
      <c r="F40" s="18">
        <f t="shared" si="2"/>
        <v>24.526740890688256</v>
      </c>
      <c r="G40" s="18">
        <f t="shared" si="3"/>
        <v>12.263370445344128</v>
      </c>
      <c r="H40" s="18">
        <f t="shared" si="4"/>
        <v>4.9053481781376513</v>
      </c>
      <c r="I40" s="19">
        <f t="shared" si="5"/>
        <v>23.300403846153845</v>
      </c>
    </row>
    <row r="41" spans="2:9" x14ac:dyDescent="0.3">
      <c r="B41" s="8">
        <f t="shared" si="6"/>
        <v>34</v>
      </c>
      <c r="C41" s="17">
        <v>48508.44</v>
      </c>
      <c r="D41" s="17">
        <f t="shared" si="0"/>
        <v>48508.44</v>
      </c>
      <c r="E41" s="17">
        <f t="shared" si="1"/>
        <v>4042.3700000000003</v>
      </c>
      <c r="F41" s="18">
        <f t="shared" si="2"/>
        <v>24.548805668016197</v>
      </c>
      <c r="G41" s="18">
        <f t="shared" si="3"/>
        <v>12.274402834008098</v>
      </c>
      <c r="H41" s="18">
        <f t="shared" si="4"/>
        <v>4.9097611336032392</v>
      </c>
      <c r="I41" s="19">
        <f t="shared" si="5"/>
        <v>23.321365384615387</v>
      </c>
    </row>
    <row r="42" spans="2:9" x14ac:dyDescent="0.3">
      <c r="B42" s="20">
        <f t="shared" si="6"/>
        <v>35</v>
      </c>
      <c r="C42" s="21">
        <v>48548.79</v>
      </c>
      <c r="D42" s="21">
        <f t="shared" si="0"/>
        <v>48548.79</v>
      </c>
      <c r="E42" s="21">
        <f t="shared" si="1"/>
        <v>4045.7325000000001</v>
      </c>
      <c r="F42" s="22">
        <f t="shared" si="2"/>
        <v>24.569225708502024</v>
      </c>
      <c r="G42" s="22">
        <f t="shared" si="3"/>
        <v>12.284612854251012</v>
      </c>
      <c r="H42" s="22">
        <f t="shared" si="4"/>
        <v>4.9138451417004045</v>
      </c>
      <c r="I42" s="23">
        <f t="shared" si="5"/>
        <v>23.340764423076923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1.21875" style="2" bestFit="1" customWidth="1"/>
    <col min="13" max="13" width="10.33203125" style="2" bestFit="1" customWidth="1"/>
    <col min="14" max="16384" width="8.88671875" style="2"/>
  </cols>
  <sheetData>
    <row r="1" spans="2:27" ht="21" x14ac:dyDescent="0.4">
      <c r="B1" s="59" t="s">
        <v>22</v>
      </c>
      <c r="C1" s="59" t="s">
        <v>65</v>
      </c>
      <c r="H1" s="60" t="s">
        <v>158</v>
      </c>
      <c r="I1" s="61">
        <f>Inhoud!C6</f>
        <v>1</v>
      </c>
    </row>
    <row r="2" spans="2:27" x14ac:dyDescent="0.3">
      <c r="B2" s="4"/>
      <c r="E2" s="3"/>
      <c r="V2" s="51"/>
      <c r="W2" s="51"/>
      <c r="X2" s="51"/>
      <c r="Y2" s="41"/>
      <c r="Z2" s="41"/>
      <c r="AA2" s="41"/>
    </row>
    <row r="3" spans="2:27" ht="15" x14ac:dyDescent="0.35">
      <c r="B3" s="1"/>
      <c r="C3" s="1"/>
      <c r="V3" s="52"/>
      <c r="W3" s="52"/>
      <c r="X3" s="51"/>
      <c r="Y3" s="41"/>
      <c r="Z3" s="41"/>
      <c r="AA3" s="41"/>
    </row>
    <row r="4" spans="2:27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V4" s="51"/>
      <c r="W4" s="53"/>
      <c r="X4" s="51"/>
      <c r="Y4" s="41"/>
      <c r="Z4" s="41"/>
      <c r="AA4" s="41"/>
    </row>
    <row r="5" spans="2:2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120</v>
      </c>
      <c r="L5" s="63" t="s">
        <v>92</v>
      </c>
      <c r="V5" s="51"/>
      <c r="W5" s="51"/>
      <c r="X5" s="51"/>
      <c r="Y5" s="41"/>
      <c r="Z5" s="41"/>
      <c r="AA5" s="41"/>
    </row>
    <row r="6" spans="2:27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180</v>
      </c>
      <c r="L6" s="63" t="s">
        <v>93</v>
      </c>
      <c r="M6" s="2"/>
      <c r="V6" s="51"/>
      <c r="W6" s="51"/>
      <c r="X6" s="51"/>
      <c r="Y6" s="28"/>
      <c r="Z6" s="28"/>
      <c r="AA6" s="28"/>
    </row>
    <row r="7" spans="2:27" x14ac:dyDescent="0.3">
      <c r="B7" s="8">
        <v>0</v>
      </c>
      <c r="C7" s="17">
        <v>30897.759999999998</v>
      </c>
      <c r="D7" s="17">
        <f t="shared" ref="D7:D42" si="0">C7*$I$1</f>
        <v>30897.759999999998</v>
      </c>
      <c r="E7" s="17">
        <f t="shared" ref="E7:E42" si="1">C7/12*$I$1</f>
        <v>2574.813333333333</v>
      </c>
      <c r="F7" s="18">
        <f t="shared" ref="F7:F42" si="2">D7/1976</f>
        <v>15.636518218623481</v>
      </c>
      <c r="G7" s="18">
        <f>F7/2</f>
        <v>7.8182591093117404</v>
      </c>
      <c r="H7" s="18">
        <f>F7/5</f>
        <v>3.1273036437246962</v>
      </c>
      <c r="I7" s="19">
        <f>D7/2080</f>
        <v>14.854692307692307</v>
      </c>
      <c r="K7" s="64">
        <v>340</v>
      </c>
      <c r="L7" s="63" t="s">
        <v>95</v>
      </c>
      <c r="V7" s="51"/>
      <c r="W7" s="51"/>
      <c r="X7" s="51"/>
      <c r="Y7" s="41"/>
      <c r="Z7" s="41"/>
      <c r="AA7" s="41"/>
    </row>
    <row r="8" spans="2:27" x14ac:dyDescent="0.3">
      <c r="B8" s="8">
        <f>B7+1</f>
        <v>1</v>
      </c>
      <c r="C8" s="17">
        <v>31597.08</v>
      </c>
      <c r="D8" s="17">
        <f t="shared" si="0"/>
        <v>31597.08</v>
      </c>
      <c r="E8" s="17">
        <f t="shared" si="1"/>
        <v>2633.09</v>
      </c>
      <c r="F8" s="18">
        <f t="shared" si="2"/>
        <v>15.990425101214576</v>
      </c>
      <c r="G8" s="18">
        <f t="shared" ref="G8:G42" si="3">F8/2</f>
        <v>7.9952125506072882</v>
      </c>
      <c r="H8" s="18">
        <f t="shared" ref="H8:H42" si="4">F8/5</f>
        <v>3.1980850202429152</v>
      </c>
      <c r="I8" s="19">
        <f t="shared" ref="I8:I42" si="5">D8/2080</f>
        <v>15.190903846153846</v>
      </c>
      <c r="K8" s="64">
        <v>385</v>
      </c>
      <c r="L8" s="63" t="s">
        <v>97</v>
      </c>
      <c r="V8" s="51"/>
      <c r="W8" s="51"/>
      <c r="X8" s="51"/>
      <c r="Y8" s="41"/>
      <c r="Z8" s="41"/>
      <c r="AA8" s="41"/>
    </row>
    <row r="9" spans="2:27" x14ac:dyDescent="0.3">
      <c r="B9" s="8">
        <f t="shared" ref="B9:B42" si="6">B8+1</f>
        <v>2</v>
      </c>
      <c r="C9" s="17">
        <v>32554.9</v>
      </c>
      <c r="D9" s="17">
        <f t="shared" si="0"/>
        <v>32554.9</v>
      </c>
      <c r="E9" s="17">
        <f t="shared" si="1"/>
        <v>2712.9083333333333</v>
      </c>
      <c r="F9" s="18">
        <f t="shared" si="2"/>
        <v>16.475151821862347</v>
      </c>
      <c r="G9" s="18">
        <f t="shared" si="3"/>
        <v>8.2375759109311737</v>
      </c>
      <c r="H9" s="18">
        <f t="shared" si="4"/>
        <v>3.2950303643724697</v>
      </c>
      <c r="I9" s="19">
        <f t="shared" si="5"/>
        <v>15.651394230769231</v>
      </c>
      <c r="K9" s="64">
        <v>390</v>
      </c>
      <c r="L9" s="63" t="s">
        <v>99</v>
      </c>
      <c r="V9" s="51"/>
      <c r="W9" s="51"/>
      <c r="X9" s="51"/>
      <c r="Y9" s="41"/>
      <c r="Z9" s="41"/>
      <c r="AA9" s="41"/>
    </row>
    <row r="10" spans="2:27" x14ac:dyDescent="0.3">
      <c r="B10" s="8">
        <f t="shared" si="6"/>
        <v>3</v>
      </c>
      <c r="C10" s="17">
        <v>33633.79</v>
      </c>
      <c r="D10" s="17">
        <f t="shared" si="0"/>
        <v>33633.79</v>
      </c>
      <c r="E10" s="17">
        <f t="shared" si="1"/>
        <v>2802.8158333333336</v>
      </c>
      <c r="F10" s="18">
        <f t="shared" si="2"/>
        <v>17.021148785425101</v>
      </c>
      <c r="G10" s="18">
        <f t="shared" si="3"/>
        <v>8.5105743927125506</v>
      </c>
      <c r="H10" s="18">
        <f t="shared" si="4"/>
        <v>3.4042297570850204</v>
      </c>
      <c r="I10" s="19">
        <f t="shared" si="5"/>
        <v>16.170091346153846</v>
      </c>
      <c r="K10" s="64">
        <v>395</v>
      </c>
      <c r="L10" s="63" t="s">
        <v>101</v>
      </c>
    </row>
    <row r="11" spans="2:27" x14ac:dyDescent="0.3">
      <c r="B11" s="8">
        <f t="shared" si="6"/>
        <v>4</v>
      </c>
      <c r="C11" s="17">
        <v>34587.269999999997</v>
      </c>
      <c r="D11" s="17">
        <f t="shared" si="0"/>
        <v>34587.269999999997</v>
      </c>
      <c r="E11" s="17">
        <f t="shared" si="1"/>
        <v>2882.2724999999996</v>
      </c>
      <c r="F11" s="18">
        <f t="shared" si="2"/>
        <v>17.50367914979757</v>
      </c>
      <c r="G11" s="18">
        <f t="shared" si="3"/>
        <v>8.7518395748987849</v>
      </c>
      <c r="H11" s="18">
        <f t="shared" si="4"/>
        <v>3.5007358299595142</v>
      </c>
      <c r="I11" s="19">
        <f t="shared" si="5"/>
        <v>16.628495192307692</v>
      </c>
      <c r="K11" s="64">
        <v>399</v>
      </c>
      <c r="L11" s="63" t="s">
        <v>103</v>
      </c>
    </row>
    <row r="12" spans="2:27" x14ac:dyDescent="0.3">
      <c r="B12" s="8">
        <f t="shared" si="6"/>
        <v>5</v>
      </c>
      <c r="C12" s="17">
        <v>35057.910000000003</v>
      </c>
      <c r="D12" s="17">
        <f t="shared" si="0"/>
        <v>35057.910000000003</v>
      </c>
      <c r="E12" s="17">
        <f t="shared" si="1"/>
        <v>2921.4925000000003</v>
      </c>
      <c r="F12" s="18">
        <f t="shared" si="2"/>
        <v>17.741857287449395</v>
      </c>
      <c r="G12" s="18">
        <f t="shared" si="3"/>
        <v>8.8709286437246977</v>
      </c>
      <c r="H12" s="18">
        <f t="shared" si="4"/>
        <v>3.5483714574898793</v>
      </c>
      <c r="I12" s="19">
        <f t="shared" si="5"/>
        <v>16.854764423076926</v>
      </c>
      <c r="K12" s="64">
        <v>460</v>
      </c>
      <c r="L12" s="63" t="s">
        <v>105</v>
      </c>
    </row>
    <row r="13" spans="2:27" x14ac:dyDescent="0.3">
      <c r="B13" s="8">
        <f t="shared" si="6"/>
        <v>6</v>
      </c>
      <c r="C13" s="17">
        <v>36081.919999999998</v>
      </c>
      <c r="D13" s="17">
        <f t="shared" si="0"/>
        <v>36081.919999999998</v>
      </c>
      <c r="E13" s="17">
        <f t="shared" si="1"/>
        <v>3006.8266666666664</v>
      </c>
      <c r="F13" s="18">
        <f t="shared" si="2"/>
        <v>18.260080971659917</v>
      </c>
      <c r="G13" s="18">
        <f t="shared" si="3"/>
        <v>9.1300404858299586</v>
      </c>
      <c r="H13" s="18">
        <f t="shared" si="4"/>
        <v>3.6520161943319835</v>
      </c>
      <c r="I13" s="19">
        <f t="shared" si="5"/>
        <v>17.347076923076923</v>
      </c>
      <c r="K13" s="64">
        <v>490</v>
      </c>
      <c r="L13" s="63" t="s">
        <v>94</v>
      </c>
    </row>
    <row r="14" spans="2:27" x14ac:dyDescent="0.3">
      <c r="B14" s="8">
        <f t="shared" si="6"/>
        <v>7</v>
      </c>
      <c r="C14" s="17">
        <v>37414.49</v>
      </c>
      <c r="D14" s="17">
        <f t="shared" si="0"/>
        <v>37414.49</v>
      </c>
      <c r="E14" s="17">
        <f t="shared" si="1"/>
        <v>3117.8741666666665</v>
      </c>
      <c r="F14" s="18">
        <f t="shared" si="2"/>
        <v>18.934458502024292</v>
      </c>
      <c r="G14" s="18">
        <f t="shared" si="3"/>
        <v>9.4672292510121459</v>
      </c>
      <c r="H14" s="18">
        <f t="shared" si="4"/>
        <v>3.7868917004048583</v>
      </c>
      <c r="I14" s="19">
        <f t="shared" si="5"/>
        <v>17.987735576923075</v>
      </c>
      <c r="K14" s="64">
        <v>500</v>
      </c>
      <c r="L14" s="63" t="s">
        <v>96</v>
      </c>
    </row>
    <row r="15" spans="2:27" x14ac:dyDescent="0.3">
      <c r="B15" s="8">
        <f t="shared" si="6"/>
        <v>8</v>
      </c>
      <c r="C15" s="17">
        <v>37815.019999999997</v>
      </c>
      <c r="D15" s="17">
        <f t="shared" si="0"/>
        <v>37815.019999999997</v>
      </c>
      <c r="E15" s="17">
        <f t="shared" si="1"/>
        <v>3151.2516666666666</v>
      </c>
      <c r="F15" s="18">
        <f t="shared" si="2"/>
        <v>19.137155870445344</v>
      </c>
      <c r="G15" s="18">
        <f t="shared" si="3"/>
        <v>9.5685779352226721</v>
      </c>
      <c r="H15" s="18">
        <f t="shared" si="4"/>
        <v>3.8274311740890687</v>
      </c>
      <c r="I15" s="19">
        <f t="shared" si="5"/>
        <v>18.180298076923076</v>
      </c>
      <c r="K15" s="64">
        <v>510</v>
      </c>
      <c r="L15" s="63" t="s">
        <v>98</v>
      </c>
    </row>
    <row r="16" spans="2:27" x14ac:dyDescent="0.3">
      <c r="B16" s="8">
        <f t="shared" si="6"/>
        <v>9</v>
      </c>
      <c r="C16" s="17">
        <v>38656.28</v>
      </c>
      <c r="D16" s="17">
        <f t="shared" si="0"/>
        <v>38656.28</v>
      </c>
      <c r="E16" s="17">
        <f t="shared" si="1"/>
        <v>3221.3566666666666</v>
      </c>
      <c r="F16" s="18">
        <f t="shared" si="2"/>
        <v>19.562894736842104</v>
      </c>
      <c r="G16" s="18">
        <f t="shared" si="3"/>
        <v>9.7814473684210519</v>
      </c>
      <c r="H16" s="18">
        <f t="shared" si="4"/>
        <v>3.9125789473684209</v>
      </c>
      <c r="I16" s="19">
        <f t="shared" si="5"/>
        <v>18.58475</v>
      </c>
      <c r="K16" s="64">
        <v>520</v>
      </c>
      <c r="L16" s="63" t="s">
        <v>100</v>
      </c>
    </row>
    <row r="17" spans="2:17" x14ac:dyDescent="0.3">
      <c r="B17" s="8">
        <f t="shared" si="6"/>
        <v>10</v>
      </c>
      <c r="C17" s="17">
        <v>39260.639999999999</v>
      </c>
      <c r="D17" s="17">
        <f t="shared" si="0"/>
        <v>39260.639999999999</v>
      </c>
      <c r="E17" s="17">
        <f t="shared" si="1"/>
        <v>3271.72</v>
      </c>
      <c r="F17" s="18">
        <f t="shared" si="2"/>
        <v>19.868744939271256</v>
      </c>
      <c r="G17" s="18">
        <f t="shared" si="3"/>
        <v>9.9343724696356279</v>
      </c>
      <c r="H17" s="18">
        <f t="shared" si="4"/>
        <v>3.9737489878542513</v>
      </c>
      <c r="I17" s="19">
        <f t="shared" si="5"/>
        <v>18.875307692307693</v>
      </c>
      <c r="K17" s="64">
        <v>530</v>
      </c>
      <c r="L17" s="63" t="s">
        <v>102</v>
      </c>
    </row>
    <row r="18" spans="2:17" x14ac:dyDescent="0.3">
      <c r="B18" s="8">
        <f t="shared" si="6"/>
        <v>11</v>
      </c>
      <c r="C18" s="17">
        <v>39811.480000000003</v>
      </c>
      <c r="D18" s="17">
        <f t="shared" si="0"/>
        <v>39811.480000000003</v>
      </c>
      <c r="E18" s="17">
        <f t="shared" si="1"/>
        <v>3317.6233333333334</v>
      </c>
      <c r="F18" s="18">
        <f t="shared" si="2"/>
        <v>20.14751012145749</v>
      </c>
      <c r="G18" s="18">
        <f t="shared" si="3"/>
        <v>10.073755060728745</v>
      </c>
      <c r="H18" s="18">
        <f t="shared" si="4"/>
        <v>4.0295020242914976</v>
      </c>
      <c r="I18" s="19">
        <f t="shared" si="5"/>
        <v>19.140134615384618</v>
      </c>
      <c r="K18" s="64">
        <v>540</v>
      </c>
      <c r="L18" s="63" t="s">
        <v>104</v>
      </c>
      <c r="N18" s="50"/>
      <c r="O18" s="50"/>
      <c r="P18" s="50"/>
      <c r="Q18" s="50"/>
    </row>
    <row r="19" spans="2:17" x14ac:dyDescent="0.3">
      <c r="B19" s="8">
        <f t="shared" si="6"/>
        <v>12</v>
      </c>
      <c r="C19" s="17">
        <v>40711.129999999997</v>
      </c>
      <c r="D19" s="17">
        <f t="shared" si="0"/>
        <v>40711.129999999997</v>
      </c>
      <c r="E19" s="17">
        <f t="shared" si="1"/>
        <v>3392.5941666666663</v>
      </c>
      <c r="F19" s="18">
        <f t="shared" si="2"/>
        <v>20.602798582995948</v>
      </c>
      <c r="G19" s="18">
        <f t="shared" si="3"/>
        <v>10.301399291497974</v>
      </c>
      <c r="H19" s="18">
        <f t="shared" si="4"/>
        <v>4.1205597165991898</v>
      </c>
      <c r="I19" s="19">
        <f t="shared" si="5"/>
        <v>19.572658653846151</v>
      </c>
      <c r="K19" s="64">
        <v>550</v>
      </c>
      <c r="L19" s="63" t="s">
        <v>106</v>
      </c>
    </row>
    <row r="20" spans="2:17" x14ac:dyDescent="0.3">
      <c r="B20" s="8">
        <f t="shared" si="6"/>
        <v>13</v>
      </c>
      <c r="C20" s="17">
        <v>41013.19</v>
      </c>
      <c r="D20" s="17">
        <f t="shared" si="0"/>
        <v>41013.19</v>
      </c>
      <c r="E20" s="17">
        <f t="shared" si="1"/>
        <v>3417.7658333333334</v>
      </c>
      <c r="F20" s="18">
        <f t="shared" si="2"/>
        <v>20.755662955465588</v>
      </c>
      <c r="G20" s="18">
        <f t="shared" si="3"/>
        <v>10.377831477732794</v>
      </c>
      <c r="H20" s="18">
        <f t="shared" si="4"/>
        <v>4.1511325910931181</v>
      </c>
      <c r="I20" s="19">
        <f t="shared" si="5"/>
        <v>19.717879807692309</v>
      </c>
      <c r="K20" s="64">
        <v>555</v>
      </c>
      <c r="L20" s="63" t="s">
        <v>163</v>
      </c>
    </row>
    <row r="21" spans="2:17" x14ac:dyDescent="0.3">
      <c r="B21" s="8">
        <f t="shared" si="6"/>
        <v>14</v>
      </c>
      <c r="C21" s="17">
        <v>42084.77</v>
      </c>
      <c r="D21" s="17">
        <f t="shared" si="0"/>
        <v>42084.77</v>
      </c>
      <c r="E21" s="17">
        <f t="shared" si="1"/>
        <v>3507.0641666666666</v>
      </c>
      <c r="F21" s="18">
        <f t="shared" si="2"/>
        <v>21.297960526315787</v>
      </c>
      <c r="G21" s="18">
        <f t="shared" si="3"/>
        <v>10.648980263157894</v>
      </c>
      <c r="H21" s="18">
        <f t="shared" si="4"/>
        <v>4.2595921052631578</v>
      </c>
      <c r="I21" s="19">
        <f t="shared" si="5"/>
        <v>20.233062499999999</v>
      </c>
    </row>
    <row r="22" spans="2:17" x14ac:dyDescent="0.3">
      <c r="B22" s="8">
        <f t="shared" si="6"/>
        <v>15</v>
      </c>
      <c r="C22" s="17">
        <v>42351.05</v>
      </c>
      <c r="D22" s="17">
        <f t="shared" si="0"/>
        <v>42351.05</v>
      </c>
      <c r="E22" s="17">
        <f t="shared" si="1"/>
        <v>3529.2541666666671</v>
      </c>
      <c r="F22" s="18">
        <f t="shared" si="2"/>
        <v>21.432717611336034</v>
      </c>
      <c r="G22" s="18">
        <f t="shared" si="3"/>
        <v>10.716358805668017</v>
      </c>
      <c r="H22" s="18">
        <f t="shared" si="4"/>
        <v>4.2865435222672073</v>
      </c>
      <c r="I22" s="19">
        <f t="shared" si="5"/>
        <v>20.361081730769232</v>
      </c>
    </row>
    <row r="23" spans="2:17" x14ac:dyDescent="0.3">
      <c r="B23" s="8">
        <f t="shared" si="6"/>
        <v>16</v>
      </c>
      <c r="C23" s="17">
        <v>43753.53</v>
      </c>
      <c r="D23" s="17">
        <f t="shared" si="0"/>
        <v>43753.53</v>
      </c>
      <c r="E23" s="17">
        <f t="shared" si="1"/>
        <v>3646.1275000000001</v>
      </c>
      <c r="F23" s="18">
        <f t="shared" si="2"/>
        <v>22.142474696356274</v>
      </c>
      <c r="G23" s="18">
        <f t="shared" si="3"/>
        <v>11.071237348178137</v>
      </c>
      <c r="H23" s="18">
        <f t="shared" si="4"/>
        <v>4.4284949392712551</v>
      </c>
      <c r="I23" s="19">
        <f t="shared" si="5"/>
        <v>21.035350961538462</v>
      </c>
    </row>
    <row r="24" spans="2:17" x14ac:dyDescent="0.3">
      <c r="B24" s="8">
        <f t="shared" si="6"/>
        <v>17</v>
      </c>
      <c r="C24" s="17">
        <v>44470.16</v>
      </c>
      <c r="D24" s="17">
        <f t="shared" si="0"/>
        <v>44470.16</v>
      </c>
      <c r="E24" s="17">
        <f t="shared" si="1"/>
        <v>3705.8466666666668</v>
      </c>
      <c r="F24" s="18">
        <f t="shared" si="2"/>
        <v>22.50514170040486</v>
      </c>
      <c r="G24" s="18">
        <f t="shared" si="3"/>
        <v>11.25257085020243</v>
      </c>
      <c r="H24" s="18">
        <f t="shared" si="4"/>
        <v>4.5010283400809721</v>
      </c>
      <c r="I24" s="19">
        <f t="shared" si="5"/>
        <v>21.379884615384618</v>
      </c>
    </row>
    <row r="25" spans="2:17" x14ac:dyDescent="0.3">
      <c r="B25" s="8">
        <f t="shared" si="6"/>
        <v>18</v>
      </c>
      <c r="C25" s="17">
        <v>45370.42</v>
      </c>
      <c r="D25" s="17">
        <f t="shared" si="0"/>
        <v>45370.42</v>
      </c>
      <c r="E25" s="17">
        <f t="shared" si="1"/>
        <v>3780.8683333333333</v>
      </c>
      <c r="F25" s="18">
        <f t="shared" si="2"/>
        <v>22.96073886639676</v>
      </c>
      <c r="G25" s="18">
        <f t="shared" si="3"/>
        <v>11.48036943319838</v>
      </c>
      <c r="H25" s="18">
        <f t="shared" si="4"/>
        <v>4.5921477732793523</v>
      </c>
      <c r="I25" s="19">
        <f t="shared" si="5"/>
        <v>21.812701923076922</v>
      </c>
    </row>
    <row r="26" spans="2:17" x14ac:dyDescent="0.3">
      <c r="B26" s="8">
        <f t="shared" si="6"/>
        <v>19</v>
      </c>
      <c r="C26" s="17">
        <v>46167.44</v>
      </c>
      <c r="D26" s="17">
        <f t="shared" si="0"/>
        <v>46167.44</v>
      </c>
      <c r="E26" s="17">
        <f t="shared" si="1"/>
        <v>3847.2866666666669</v>
      </c>
      <c r="F26" s="18">
        <f t="shared" si="2"/>
        <v>23.364089068825912</v>
      </c>
      <c r="G26" s="18">
        <f t="shared" si="3"/>
        <v>11.682044534412956</v>
      </c>
      <c r="H26" s="18">
        <f t="shared" si="4"/>
        <v>4.6728178137651826</v>
      </c>
      <c r="I26" s="19">
        <f t="shared" si="5"/>
        <v>22.195884615384617</v>
      </c>
    </row>
    <row r="27" spans="2:17" x14ac:dyDescent="0.3">
      <c r="B27" s="8">
        <f t="shared" si="6"/>
        <v>20</v>
      </c>
      <c r="C27" s="17">
        <v>46262.71</v>
      </c>
      <c r="D27" s="17">
        <f t="shared" si="0"/>
        <v>46262.71</v>
      </c>
      <c r="E27" s="17">
        <f t="shared" si="1"/>
        <v>3855.2258333333334</v>
      </c>
      <c r="F27" s="18">
        <f t="shared" si="2"/>
        <v>23.412302631578946</v>
      </c>
      <c r="G27" s="18">
        <f t="shared" si="3"/>
        <v>11.706151315789473</v>
      </c>
      <c r="H27" s="18">
        <f t="shared" si="4"/>
        <v>4.682460526315789</v>
      </c>
      <c r="I27" s="19">
        <f t="shared" si="5"/>
        <v>22.241687500000001</v>
      </c>
    </row>
    <row r="28" spans="2:17" x14ac:dyDescent="0.3">
      <c r="B28" s="8">
        <f t="shared" si="6"/>
        <v>21</v>
      </c>
      <c r="C28" s="17">
        <v>47107.8</v>
      </c>
      <c r="D28" s="17">
        <f t="shared" si="0"/>
        <v>47107.8</v>
      </c>
      <c r="E28" s="17">
        <f t="shared" si="1"/>
        <v>3925.65</v>
      </c>
      <c r="F28" s="18">
        <f t="shared" si="2"/>
        <v>23.839979757085022</v>
      </c>
      <c r="G28" s="18">
        <f t="shared" si="3"/>
        <v>11.919989878542511</v>
      </c>
      <c r="H28" s="18">
        <f t="shared" si="4"/>
        <v>4.7679959514170047</v>
      </c>
      <c r="I28" s="19">
        <f t="shared" si="5"/>
        <v>22.64798076923077</v>
      </c>
    </row>
    <row r="29" spans="2:17" x14ac:dyDescent="0.3">
      <c r="B29" s="8">
        <f t="shared" si="6"/>
        <v>22</v>
      </c>
      <c r="C29" s="17">
        <v>47180.56</v>
      </c>
      <c r="D29" s="17">
        <f t="shared" si="0"/>
        <v>47180.56</v>
      </c>
      <c r="E29" s="17">
        <f t="shared" si="1"/>
        <v>3931.7133333333331</v>
      </c>
      <c r="F29" s="18">
        <f t="shared" si="2"/>
        <v>23.876801619433198</v>
      </c>
      <c r="G29" s="18">
        <f t="shared" si="3"/>
        <v>11.938400809716599</v>
      </c>
      <c r="H29" s="18">
        <f t="shared" si="4"/>
        <v>4.7753603238866393</v>
      </c>
      <c r="I29" s="19">
        <f t="shared" si="5"/>
        <v>22.682961538461537</v>
      </c>
    </row>
    <row r="30" spans="2:17" x14ac:dyDescent="0.3">
      <c r="B30" s="8">
        <f t="shared" si="6"/>
        <v>23</v>
      </c>
      <c r="C30" s="17">
        <v>48804.2</v>
      </c>
      <c r="D30" s="17">
        <f t="shared" si="0"/>
        <v>48804.2</v>
      </c>
      <c r="E30" s="17">
        <f t="shared" si="1"/>
        <v>4067.0166666666664</v>
      </c>
      <c r="F30" s="18">
        <f t="shared" si="2"/>
        <v>24.698481781376518</v>
      </c>
      <c r="G30" s="18">
        <f t="shared" si="3"/>
        <v>12.349240890688259</v>
      </c>
      <c r="H30" s="18">
        <f t="shared" si="4"/>
        <v>4.939696356275304</v>
      </c>
      <c r="I30" s="19">
        <f t="shared" si="5"/>
        <v>23.463557692307692</v>
      </c>
    </row>
    <row r="31" spans="2:17" x14ac:dyDescent="0.3">
      <c r="B31" s="8">
        <f t="shared" si="6"/>
        <v>24</v>
      </c>
      <c r="C31" s="17">
        <v>50416.34</v>
      </c>
      <c r="D31" s="17">
        <f t="shared" si="0"/>
        <v>50416.34</v>
      </c>
      <c r="E31" s="17">
        <f t="shared" si="1"/>
        <v>4201.3616666666667</v>
      </c>
      <c r="F31" s="18">
        <f t="shared" si="2"/>
        <v>25.514342105263157</v>
      </c>
      <c r="G31" s="18">
        <f t="shared" si="3"/>
        <v>12.757171052631579</v>
      </c>
      <c r="H31" s="18">
        <f t="shared" si="4"/>
        <v>5.1028684210526318</v>
      </c>
      <c r="I31" s="19">
        <f t="shared" si="5"/>
        <v>24.238624999999999</v>
      </c>
    </row>
    <row r="32" spans="2:17" x14ac:dyDescent="0.3">
      <c r="B32" s="8">
        <f t="shared" si="6"/>
        <v>25</v>
      </c>
      <c r="C32" s="17">
        <v>50519.29</v>
      </c>
      <c r="D32" s="17">
        <f t="shared" si="0"/>
        <v>50519.29</v>
      </c>
      <c r="E32" s="17">
        <f t="shared" si="1"/>
        <v>4209.9408333333331</v>
      </c>
      <c r="F32" s="18">
        <f t="shared" si="2"/>
        <v>25.566442307692309</v>
      </c>
      <c r="G32" s="18">
        <f t="shared" si="3"/>
        <v>12.783221153846155</v>
      </c>
      <c r="H32" s="18">
        <f t="shared" si="4"/>
        <v>5.1132884615384615</v>
      </c>
      <c r="I32" s="19">
        <f t="shared" si="5"/>
        <v>24.288120192307694</v>
      </c>
    </row>
    <row r="33" spans="2:9" x14ac:dyDescent="0.3">
      <c r="B33" s="8">
        <f t="shared" si="6"/>
        <v>26</v>
      </c>
      <c r="C33" s="17">
        <v>50604.07</v>
      </c>
      <c r="D33" s="17">
        <f t="shared" si="0"/>
        <v>50604.07</v>
      </c>
      <c r="E33" s="17">
        <f t="shared" si="1"/>
        <v>4217.0058333333336</v>
      </c>
      <c r="F33" s="18">
        <f t="shared" si="2"/>
        <v>25.609347165991903</v>
      </c>
      <c r="G33" s="18">
        <f t="shared" si="3"/>
        <v>12.804673582995951</v>
      </c>
      <c r="H33" s="18">
        <f t="shared" si="4"/>
        <v>5.1218694331983805</v>
      </c>
      <c r="I33" s="19">
        <f t="shared" si="5"/>
        <v>24.328879807692307</v>
      </c>
    </row>
    <row r="34" spans="2:9" x14ac:dyDescent="0.3">
      <c r="B34" s="8">
        <f t="shared" si="6"/>
        <v>27</v>
      </c>
      <c r="C34" s="17">
        <v>50694.17</v>
      </c>
      <c r="D34" s="17">
        <f t="shared" si="0"/>
        <v>50694.17</v>
      </c>
      <c r="E34" s="17">
        <f t="shared" si="1"/>
        <v>4224.5141666666668</v>
      </c>
      <c r="F34" s="18">
        <f t="shared" si="2"/>
        <v>25.654944331983806</v>
      </c>
      <c r="G34" s="18">
        <f t="shared" si="3"/>
        <v>12.827472165991903</v>
      </c>
      <c r="H34" s="18">
        <f t="shared" si="4"/>
        <v>5.1309888663967609</v>
      </c>
      <c r="I34" s="19">
        <f t="shared" si="5"/>
        <v>24.372197115384616</v>
      </c>
    </row>
    <row r="35" spans="2:9" x14ac:dyDescent="0.3">
      <c r="B35" s="8">
        <f t="shared" si="6"/>
        <v>28</v>
      </c>
      <c r="C35" s="17">
        <v>50766.95</v>
      </c>
      <c r="D35" s="17">
        <f t="shared" si="0"/>
        <v>50766.95</v>
      </c>
      <c r="E35" s="17">
        <f t="shared" si="1"/>
        <v>4230.5791666666664</v>
      </c>
      <c r="F35" s="18">
        <f t="shared" si="2"/>
        <v>25.691776315789472</v>
      </c>
      <c r="G35" s="18">
        <f t="shared" si="3"/>
        <v>12.845888157894736</v>
      </c>
      <c r="H35" s="18">
        <f t="shared" si="4"/>
        <v>5.1383552631578944</v>
      </c>
      <c r="I35" s="19">
        <f t="shared" si="5"/>
        <v>24.407187499999999</v>
      </c>
    </row>
    <row r="36" spans="2:9" x14ac:dyDescent="0.3">
      <c r="B36" s="8">
        <f t="shared" si="6"/>
        <v>29</v>
      </c>
      <c r="C36" s="17">
        <v>50834.35</v>
      </c>
      <c r="D36" s="17">
        <f t="shared" si="0"/>
        <v>50834.35</v>
      </c>
      <c r="E36" s="17">
        <f t="shared" si="1"/>
        <v>4236.1958333333332</v>
      </c>
      <c r="F36" s="18">
        <f t="shared" si="2"/>
        <v>25.725885627530364</v>
      </c>
      <c r="G36" s="18">
        <f t="shared" si="3"/>
        <v>12.862942813765182</v>
      </c>
      <c r="H36" s="18">
        <f t="shared" si="4"/>
        <v>5.1451771255060725</v>
      </c>
      <c r="I36" s="19">
        <f t="shared" si="5"/>
        <v>24.439591346153847</v>
      </c>
    </row>
    <row r="37" spans="2:9" x14ac:dyDescent="0.3">
      <c r="B37" s="8">
        <f t="shared" si="6"/>
        <v>30</v>
      </c>
      <c r="C37" s="17">
        <v>50896.83</v>
      </c>
      <c r="D37" s="17">
        <f t="shared" si="0"/>
        <v>50896.83</v>
      </c>
      <c r="E37" s="17">
        <f t="shared" si="1"/>
        <v>4241.4025000000001</v>
      </c>
      <c r="F37" s="18">
        <f t="shared" si="2"/>
        <v>25.757505060728747</v>
      </c>
      <c r="G37" s="18">
        <f t="shared" si="3"/>
        <v>12.878752530364373</v>
      </c>
      <c r="H37" s="18">
        <f t="shared" si="4"/>
        <v>5.151501012145749</v>
      </c>
      <c r="I37" s="19">
        <f t="shared" si="5"/>
        <v>24.469629807692307</v>
      </c>
    </row>
    <row r="38" spans="2:9" x14ac:dyDescent="0.3">
      <c r="B38" s="8">
        <f t="shared" si="6"/>
        <v>31</v>
      </c>
      <c r="C38" s="17">
        <v>50954.65</v>
      </c>
      <c r="D38" s="17">
        <f t="shared" si="0"/>
        <v>50954.65</v>
      </c>
      <c r="E38" s="17">
        <f t="shared" si="1"/>
        <v>4246.2208333333338</v>
      </c>
      <c r="F38" s="18">
        <f t="shared" si="2"/>
        <v>25.786766194331985</v>
      </c>
      <c r="G38" s="18">
        <f t="shared" si="3"/>
        <v>12.893383097165993</v>
      </c>
      <c r="H38" s="18">
        <f t="shared" si="4"/>
        <v>5.1573532388663974</v>
      </c>
      <c r="I38" s="19">
        <f t="shared" si="5"/>
        <v>24.497427884615384</v>
      </c>
    </row>
    <row r="39" spans="2:9" x14ac:dyDescent="0.3">
      <c r="B39" s="8">
        <f t="shared" si="6"/>
        <v>32</v>
      </c>
      <c r="C39" s="17">
        <v>51008.21</v>
      </c>
      <c r="D39" s="17">
        <f t="shared" si="0"/>
        <v>51008.21</v>
      </c>
      <c r="E39" s="17">
        <f t="shared" si="1"/>
        <v>4250.6841666666669</v>
      </c>
      <c r="F39" s="18">
        <f t="shared" si="2"/>
        <v>25.813871457489878</v>
      </c>
      <c r="G39" s="18">
        <f t="shared" si="3"/>
        <v>12.906935728744939</v>
      </c>
      <c r="H39" s="18">
        <f t="shared" si="4"/>
        <v>5.1627742914979757</v>
      </c>
      <c r="I39" s="19">
        <f t="shared" si="5"/>
        <v>24.523177884615386</v>
      </c>
    </row>
    <row r="40" spans="2:9" x14ac:dyDescent="0.3">
      <c r="B40" s="8">
        <f t="shared" si="6"/>
        <v>33</v>
      </c>
      <c r="C40" s="17">
        <v>51057.79</v>
      </c>
      <c r="D40" s="17">
        <f t="shared" si="0"/>
        <v>51057.79</v>
      </c>
      <c r="E40" s="17">
        <f t="shared" si="1"/>
        <v>4254.8158333333331</v>
      </c>
      <c r="F40" s="18">
        <f t="shared" si="2"/>
        <v>25.838962550607288</v>
      </c>
      <c r="G40" s="18">
        <f t="shared" si="3"/>
        <v>12.919481275303644</v>
      </c>
      <c r="H40" s="18">
        <f t="shared" si="4"/>
        <v>5.1677925101214575</v>
      </c>
      <c r="I40" s="19">
        <f t="shared" si="5"/>
        <v>24.547014423076924</v>
      </c>
    </row>
    <row r="41" spans="2:9" x14ac:dyDescent="0.3">
      <c r="B41" s="8">
        <f t="shared" si="6"/>
        <v>34</v>
      </c>
      <c r="C41" s="17">
        <v>51103.73</v>
      </c>
      <c r="D41" s="17">
        <f t="shared" si="0"/>
        <v>51103.73</v>
      </c>
      <c r="E41" s="17">
        <f t="shared" si="1"/>
        <v>4258.6441666666669</v>
      </c>
      <c r="F41" s="18">
        <f t="shared" si="2"/>
        <v>25.862211538461541</v>
      </c>
      <c r="G41" s="18">
        <f t="shared" si="3"/>
        <v>12.93110576923077</v>
      </c>
      <c r="H41" s="18">
        <f t="shared" si="4"/>
        <v>5.1724423076923083</v>
      </c>
      <c r="I41" s="19">
        <f t="shared" si="5"/>
        <v>24.569100961538464</v>
      </c>
    </row>
    <row r="42" spans="2:9" x14ac:dyDescent="0.3">
      <c r="B42" s="20">
        <f t="shared" si="6"/>
        <v>35</v>
      </c>
      <c r="C42" s="21">
        <v>51146.23</v>
      </c>
      <c r="D42" s="21">
        <f t="shared" si="0"/>
        <v>51146.23</v>
      </c>
      <c r="E42" s="21">
        <f t="shared" si="1"/>
        <v>4262.1858333333339</v>
      </c>
      <c r="F42" s="22">
        <f t="shared" si="2"/>
        <v>25.883719635627532</v>
      </c>
      <c r="G42" s="22">
        <f t="shared" si="3"/>
        <v>12.941859817813766</v>
      </c>
      <c r="H42" s="22">
        <f t="shared" si="4"/>
        <v>5.1767439271255062</v>
      </c>
      <c r="I42" s="23">
        <f t="shared" si="5"/>
        <v>24.589533653846157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2.6640625" style="2" bestFit="1" customWidth="1"/>
    <col min="13" max="13" width="10.33203125" style="2" bestFit="1" customWidth="1"/>
    <col min="14" max="16384" width="8.88671875" style="2"/>
  </cols>
  <sheetData>
    <row r="1" spans="2:24" ht="21" x14ac:dyDescent="0.4">
      <c r="B1" s="59" t="s">
        <v>23</v>
      </c>
      <c r="C1" s="59" t="s">
        <v>67</v>
      </c>
      <c r="H1" s="60" t="s">
        <v>158</v>
      </c>
      <c r="I1" s="61">
        <f>Inhoud!C6</f>
        <v>1</v>
      </c>
    </row>
    <row r="2" spans="2:24" ht="14.4" x14ac:dyDescent="0.35">
      <c r="B2" s="4"/>
      <c r="E2" s="3"/>
      <c r="Q2" s="31"/>
      <c r="R2" s="31"/>
      <c r="S2" s="32"/>
      <c r="T2" s="29"/>
      <c r="U2" s="29"/>
      <c r="V2" s="29"/>
      <c r="W2" s="30"/>
      <c r="X2" s="30"/>
    </row>
    <row r="3" spans="2:24" ht="15" x14ac:dyDescent="0.35">
      <c r="B3" s="1"/>
      <c r="C3" s="1"/>
      <c r="Q3" s="31"/>
      <c r="R3" s="31"/>
      <c r="S3" s="32"/>
      <c r="T3" s="29"/>
      <c r="U3" s="29"/>
      <c r="V3" s="29"/>
      <c r="W3" s="29"/>
      <c r="X3" s="30"/>
    </row>
    <row r="4" spans="2:24" ht="14.4" x14ac:dyDescent="0.35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31"/>
      <c r="R4" s="31"/>
      <c r="S4" s="32"/>
      <c r="T4" s="29"/>
      <c r="U4" s="29"/>
      <c r="V4" s="29"/>
      <c r="W4" s="30"/>
      <c r="X4" s="30"/>
    </row>
    <row r="5" spans="2:24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350</v>
      </c>
      <c r="L5" s="63" t="s">
        <v>109</v>
      </c>
    </row>
    <row r="6" spans="2:24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355</v>
      </c>
      <c r="L6" s="63" t="s">
        <v>134</v>
      </c>
      <c r="M6" s="2"/>
    </row>
    <row r="7" spans="2:24" x14ac:dyDescent="0.3">
      <c r="B7" s="8">
        <v>0</v>
      </c>
      <c r="C7" s="17">
        <v>37221.31</v>
      </c>
      <c r="D7" s="17">
        <f t="shared" ref="D7:D42" si="0">C7*$I$1</f>
        <v>37221.31</v>
      </c>
      <c r="E7" s="17">
        <f t="shared" ref="E7:E42" si="1">C7/12*$I$1</f>
        <v>3101.7758333333331</v>
      </c>
      <c r="F7" s="18">
        <f t="shared" ref="F7:F42" si="2">D7/1976</f>
        <v>18.836695344129552</v>
      </c>
      <c r="G7" s="18">
        <f>F7/2</f>
        <v>9.4183476720647761</v>
      </c>
      <c r="H7" s="18">
        <f>F7/5</f>
        <v>3.7673390688259105</v>
      </c>
      <c r="I7" s="19">
        <f>D7/2080</f>
        <v>17.894860576923076</v>
      </c>
      <c r="K7" s="64">
        <v>360</v>
      </c>
      <c r="L7" s="63" t="s">
        <v>111</v>
      </c>
    </row>
    <row r="8" spans="2:24" x14ac:dyDescent="0.3">
      <c r="B8" s="8">
        <f>B7+1</f>
        <v>1</v>
      </c>
      <c r="C8" s="17">
        <v>38450.07</v>
      </c>
      <c r="D8" s="17">
        <f t="shared" si="0"/>
        <v>38450.07</v>
      </c>
      <c r="E8" s="17">
        <f t="shared" si="1"/>
        <v>3204.1725000000001</v>
      </c>
      <c r="F8" s="18">
        <f t="shared" si="2"/>
        <v>19.458537449392711</v>
      </c>
      <c r="G8" s="18">
        <f t="shared" ref="G8:G42" si="3">F8/2</f>
        <v>9.7292687246963556</v>
      </c>
      <c r="H8" s="18">
        <f t="shared" ref="H8:H42" si="4">F8/5</f>
        <v>3.8917074898785424</v>
      </c>
      <c r="I8" s="19">
        <f t="shared" ref="I8:I42" si="5">D8/2080</f>
        <v>18.485610576923076</v>
      </c>
      <c r="K8" s="64">
        <v>370</v>
      </c>
      <c r="L8" s="63" t="s">
        <v>108</v>
      </c>
    </row>
    <row r="9" spans="2:24" x14ac:dyDescent="0.3">
      <c r="B9" s="8">
        <f t="shared" ref="B9:B42" si="6">B8+1</f>
        <v>2</v>
      </c>
      <c r="C9" s="17">
        <v>39651.35</v>
      </c>
      <c r="D9" s="17">
        <f t="shared" si="0"/>
        <v>39651.35</v>
      </c>
      <c r="E9" s="17">
        <f t="shared" si="1"/>
        <v>3304.2791666666667</v>
      </c>
      <c r="F9" s="18">
        <f t="shared" si="2"/>
        <v>20.066472672064776</v>
      </c>
      <c r="G9" s="18">
        <f t="shared" si="3"/>
        <v>10.033236336032388</v>
      </c>
      <c r="H9" s="18">
        <f t="shared" si="4"/>
        <v>4.0132945344129549</v>
      </c>
      <c r="I9" s="19">
        <f t="shared" si="5"/>
        <v>19.063149038461539</v>
      </c>
      <c r="K9" s="64">
        <v>375</v>
      </c>
      <c r="L9" s="63" t="s">
        <v>164</v>
      </c>
    </row>
    <row r="10" spans="2:24" x14ac:dyDescent="0.3">
      <c r="B10" s="8">
        <f t="shared" si="6"/>
        <v>3</v>
      </c>
      <c r="C10" s="17">
        <v>40824.269999999997</v>
      </c>
      <c r="D10" s="17">
        <f t="shared" si="0"/>
        <v>40824.269999999997</v>
      </c>
      <c r="E10" s="17">
        <f t="shared" si="1"/>
        <v>3402.0224999999996</v>
      </c>
      <c r="F10" s="18">
        <f t="shared" si="2"/>
        <v>20.660055668016192</v>
      </c>
      <c r="G10" s="18">
        <f t="shared" si="3"/>
        <v>10.330027834008096</v>
      </c>
      <c r="H10" s="18">
        <f t="shared" si="4"/>
        <v>4.1320111336032381</v>
      </c>
      <c r="I10" s="19">
        <f t="shared" si="5"/>
        <v>19.627052884615384</v>
      </c>
      <c r="K10" s="64">
        <v>380</v>
      </c>
      <c r="L10" s="63" t="s">
        <v>112</v>
      </c>
    </row>
    <row r="11" spans="2:24" x14ac:dyDescent="0.3">
      <c r="B11" s="8">
        <f t="shared" si="6"/>
        <v>4</v>
      </c>
      <c r="C11" s="17">
        <v>42085.33</v>
      </c>
      <c r="D11" s="17">
        <f t="shared" si="0"/>
        <v>42085.33</v>
      </c>
      <c r="E11" s="17">
        <f t="shared" si="1"/>
        <v>3507.1108333333336</v>
      </c>
      <c r="F11" s="18">
        <f t="shared" si="2"/>
        <v>21.298243927125508</v>
      </c>
      <c r="G11" s="18">
        <f t="shared" si="3"/>
        <v>10.649121963562754</v>
      </c>
      <c r="H11" s="18">
        <f t="shared" si="4"/>
        <v>4.2596487854251013</v>
      </c>
      <c r="I11" s="19">
        <f t="shared" si="5"/>
        <v>20.233331730769233</v>
      </c>
      <c r="K11" s="64">
        <v>400</v>
      </c>
      <c r="L11" s="63" t="s">
        <v>107</v>
      </c>
    </row>
    <row r="12" spans="2:24" x14ac:dyDescent="0.3">
      <c r="B12" s="8">
        <f t="shared" si="6"/>
        <v>5</v>
      </c>
      <c r="C12" s="17">
        <v>43619.1</v>
      </c>
      <c r="D12" s="17">
        <f t="shared" si="0"/>
        <v>43619.1</v>
      </c>
      <c r="E12" s="17">
        <f t="shared" si="1"/>
        <v>3634.9249999999997</v>
      </c>
      <c r="F12" s="18">
        <f t="shared" si="2"/>
        <v>22.074443319838057</v>
      </c>
      <c r="G12" s="18">
        <f t="shared" si="3"/>
        <v>11.037221659919028</v>
      </c>
      <c r="H12" s="18">
        <f t="shared" si="4"/>
        <v>4.414888663967611</v>
      </c>
      <c r="I12" s="19">
        <f t="shared" si="5"/>
        <v>20.970721153846153</v>
      </c>
      <c r="K12" s="64">
        <v>480</v>
      </c>
      <c r="L12" s="63" t="s">
        <v>110</v>
      </c>
    </row>
    <row r="13" spans="2:24" x14ac:dyDescent="0.3">
      <c r="B13" s="8">
        <f t="shared" si="6"/>
        <v>6</v>
      </c>
      <c r="C13" s="17">
        <v>44034.09</v>
      </c>
      <c r="D13" s="17">
        <f t="shared" si="0"/>
        <v>44034.09</v>
      </c>
      <c r="E13" s="17">
        <f t="shared" si="1"/>
        <v>3669.5074999999997</v>
      </c>
      <c r="F13" s="18">
        <f t="shared" si="2"/>
        <v>22.28445850202429</v>
      </c>
      <c r="G13" s="18">
        <f t="shared" si="3"/>
        <v>11.142229251012145</v>
      </c>
      <c r="H13" s="18">
        <f t="shared" si="4"/>
        <v>4.4568917004048583</v>
      </c>
      <c r="I13" s="19">
        <f t="shared" si="5"/>
        <v>21.170235576923076</v>
      </c>
    </row>
    <row r="14" spans="2:24" x14ac:dyDescent="0.3">
      <c r="B14" s="8">
        <f t="shared" si="6"/>
        <v>7</v>
      </c>
      <c r="C14" s="17">
        <v>45387.59</v>
      </c>
      <c r="D14" s="17">
        <f t="shared" si="0"/>
        <v>45387.59</v>
      </c>
      <c r="E14" s="17">
        <f t="shared" si="1"/>
        <v>3782.2991666666662</v>
      </c>
      <c r="F14" s="18">
        <f t="shared" si="2"/>
        <v>22.969428137651821</v>
      </c>
      <c r="G14" s="18">
        <f t="shared" si="3"/>
        <v>11.484714068825911</v>
      </c>
      <c r="H14" s="18">
        <f t="shared" si="4"/>
        <v>4.5938856275303639</v>
      </c>
      <c r="I14" s="19">
        <f t="shared" si="5"/>
        <v>21.820956730769229</v>
      </c>
    </row>
    <row r="15" spans="2:24" x14ac:dyDescent="0.3">
      <c r="B15" s="8">
        <f t="shared" si="6"/>
        <v>8</v>
      </c>
      <c r="C15" s="17">
        <v>45871.08</v>
      </c>
      <c r="D15" s="17">
        <f t="shared" si="0"/>
        <v>45871.08</v>
      </c>
      <c r="E15" s="17">
        <f t="shared" si="1"/>
        <v>3822.59</v>
      </c>
      <c r="F15" s="18">
        <f t="shared" si="2"/>
        <v>23.214109311740891</v>
      </c>
      <c r="G15" s="18">
        <f t="shared" si="3"/>
        <v>11.607054655870446</v>
      </c>
      <c r="H15" s="18">
        <f t="shared" si="4"/>
        <v>4.6428218623481783</v>
      </c>
      <c r="I15" s="19">
        <f t="shared" si="5"/>
        <v>22.053403846153849</v>
      </c>
    </row>
    <row r="16" spans="2:24" x14ac:dyDescent="0.3">
      <c r="B16" s="8">
        <f t="shared" si="6"/>
        <v>9</v>
      </c>
      <c r="C16" s="17">
        <v>47170.59</v>
      </c>
      <c r="D16" s="17">
        <f t="shared" si="0"/>
        <v>47170.59</v>
      </c>
      <c r="E16" s="17">
        <f t="shared" si="1"/>
        <v>3930.8824999999997</v>
      </c>
      <c r="F16" s="18">
        <f t="shared" si="2"/>
        <v>23.871756072874494</v>
      </c>
      <c r="G16" s="18">
        <f t="shared" si="3"/>
        <v>11.935878036437247</v>
      </c>
      <c r="H16" s="18">
        <f t="shared" si="4"/>
        <v>4.7743512145748985</v>
      </c>
      <c r="I16" s="19">
        <f t="shared" si="5"/>
        <v>22.678168269230767</v>
      </c>
    </row>
    <row r="17" spans="2:9" x14ac:dyDescent="0.3">
      <c r="B17" s="8">
        <f t="shared" si="6"/>
        <v>10</v>
      </c>
      <c r="C17" s="17">
        <v>47658.38</v>
      </c>
      <c r="D17" s="17">
        <f t="shared" si="0"/>
        <v>47658.38</v>
      </c>
      <c r="E17" s="17">
        <f t="shared" si="1"/>
        <v>3971.5316666666663</v>
      </c>
      <c r="F17" s="18">
        <f t="shared" si="2"/>
        <v>24.118613360323884</v>
      </c>
      <c r="G17" s="18">
        <f t="shared" si="3"/>
        <v>12.059306680161942</v>
      </c>
      <c r="H17" s="18">
        <f t="shared" si="4"/>
        <v>4.8237226720647772</v>
      </c>
      <c r="I17" s="19">
        <f t="shared" si="5"/>
        <v>22.912682692307691</v>
      </c>
    </row>
    <row r="18" spans="2:9" x14ac:dyDescent="0.3">
      <c r="B18" s="8">
        <f t="shared" si="6"/>
        <v>11</v>
      </c>
      <c r="C18" s="17">
        <v>48850.05</v>
      </c>
      <c r="D18" s="17">
        <f t="shared" si="0"/>
        <v>48850.05</v>
      </c>
      <c r="E18" s="17">
        <f t="shared" si="1"/>
        <v>4070.8375000000001</v>
      </c>
      <c r="F18" s="18">
        <f t="shared" si="2"/>
        <v>24.721685222672065</v>
      </c>
      <c r="G18" s="18">
        <f t="shared" si="3"/>
        <v>12.360842611336032</v>
      </c>
      <c r="H18" s="18">
        <f t="shared" si="4"/>
        <v>4.9443370445344126</v>
      </c>
      <c r="I18" s="19">
        <f t="shared" si="5"/>
        <v>23.485600961538463</v>
      </c>
    </row>
    <row r="19" spans="2:9" x14ac:dyDescent="0.3">
      <c r="B19" s="8">
        <f t="shared" si="6"/>
        <v>12</v>
      </c>
      <c r="C19" s="17">
        <v>49477.39</v>
      </c>
      <c r="D19" s="17">
        <f t="shared" si="0"/>
        <v>49477.39</v>
      </c>
      <c r="E19" s="17">
        <f t="shared" si="1"/>
        <v>4123.1158333333333</v>
      </c>
      <c r="F19" s="18">
        <f t="shared" si="2"/>
        <v>25.039164979757086</v>
      </c>
      <c r="G19" s="18">
        <f t="shared" si="3"/>
        <v>12.519582489878543</v>
      </c>
      <c r="H19" s="18">
        <f t="shared" si="4"/>
        <v>5.007832995951417</v>
      </c>
      <c r="I19" s="19">
        <f t="shared" si="5"/>
        <v>23.787206730769231</v>
      </c>
    </row>
    <row r="20" spans="2:9" x14ac:dyDescent="0.3">
      <c r="B20" s="8">
        <f t="shared" si="6"/>
        <v>13</v>
      </c>
      <c r="C20" s="17">
        <v>50467.96</v>
      </c>
      <c r="D20" s="17">
        <f t="shared" si="0"/>
        <v>50467.96</v>
      </c>
      <c r="E20" s="17">
        <f t="shared" si="1"/>
        <v>4205.663333333333</v>
      </c>
      <c r="F20" s="18">
        <f t="shared" si="2"/>
        <v>25.540465587044533</v>
      </c>
      <c r="G20" s="18">
        <f t="shared" si="3"/>
        <v>12.770232793522267</v>
      </c>
      <c r="H20" s="18">
        <f t="shared" si="4"/>
        <v>5.1080931174089068</v>
      </c>
      <c r="I20" s="19">
        <f t="shared" si="5"/>
        <v>24.263442307692308</v>
      </c>
    </row>
    <row r="21" spans="2:9" x14ac:dyDescent="0.3">
      <c r="B21" s="8">
        <f t="shared" si="6"/>
        <v>14</v>
      </c>
      <c r="C21" s="17">
        <v>51349.81</v>
      </c>
      <c r="D21" s="17">
        <f t="shared" si="0"/>
        <v>51349.81</v>
      </c>
      <c r="E21" s="17">
        <f t="shared" si="1"/>
        <v>4279.1508333333331</v>
      </c>
      <c r="F21" s="18">
        <f t="shared" si="2"/>
        <v>25.986745951417003</v>
      </c>
      <c r="G21" s="18">
        <f t="shared" si="3"/>
        <v>12.993372975708501</v>
      </c>
      <c r="H21" s="18">
        <f t="shared" si="4"/>
        <v>5.1973491902834006</v>
      </c>
      <c r="I21" s="19">
        <f t="shared" si="5"/>
        <v>24.687408653846152</v>
      </c>
    </row>
    <row r="22" spans="2:9" x14ac:dyDescent="0.3">
      <c r="B22" s="8">
        <f t="shared" si="6"/>
        <v>15</v>
      </c>
      <c r="C22" s="17">
        <v>52180.22</v>
      </c>
      <c r="D22" s="17">
        <f t="shared" si="0"/>
        <v>52180.22</v>
      </c>
      <c r="E22" s="17">
        <f t="shared" si="1"/>
        <v>4348.3516666666665</v>
      </c>
      <c r="F22" s="18">
        <f t="shared" si="2"/>
        <v>26.406993927125505</v>
      </c>
      <c r="G22" s="18">
        <f t="shared" si="3"/>
        <v>13.203496963562753</v>
      </c>
      <c r="H22" s="18">
        <f t="shared" si="4"/>
        <v>5.2813987854251012</v>
      </c>
      <c r="I22" s="19">
        <f t="shared" si="5"/>
        <v>25.086644230769231</v>
      </c>
    </row>
    <row r="23" spans="2:9" x14ac:dyDescent="0.3">
      <c r="B23" s="8">
        <f t="shared" si="6"/>
        <v>16</v>
      </c>
      <c r="C23" s="17">
        <v>53445.1</v>
      </c>
      <c r="D23" s="17">
        <f t="shared" si="0"/>
        <v>53445.1</v>
      </c>
      <c r="E23" s="17">
        <f t="shared" si="1"/>
        <v>4453.7583333333332</v>
      </c>
      <c r="F23" s="18">
        <f t="shared" si="2"/>
        <v>27.047115384615385</v>
      </c>
      <c r="G23" s="18">
        <f t="shared" si="3"/>
        <v>13.523557692307692</v>
      </c>
      <c r="H23" s="18">
        <f t="shared" si="4"/>
        <v>5.4094230769230771</v>
      </c>
      <c r="I23" s="19">
        <f t="shared" si="5"/>
        <v>25.694759615384616</v>
      </c>
    </row>
    <row r="24" spans="2:9" x14ac:dyDescent="0.3">
      <c r="B24" s="8">
        <f t="shared" si="6"/>
        <v>17</v>
      </c>
      <c r="C24" s="17">
        <v>53893.01</v>
      </c>
      <c r="D24" s="17">
        <f t="shared" si="0"/>
        <v>53893.01</v>
      </c>
      <c r="E24" s="17">
        <f t="shared" si="1"/>
        <v>4491.0841666666665</v>
      </c>
      <c r="F24" s="18">
        <f t="shared" si="2"/>
        <v>27.273790485829959</v>
      </c>
      <c r="G24" s="18">
        <f t="shared" si="3"/>
        <v>13.63689524291498</v>
      </c>
      <c r="H24" s="18">
        <f t="shared" si="4"/>
        <v>5.4547580971659917</v>
      </c>
      <c r="I24" s="19">
        <f t="shared" si="5"/>
        <v>25.910100961538461</v>
      </c>
    </row>
    <row r="25" spans="2:9" x14ac:dyDescent="0.3">
      <c r="B25" s="8">
        <f t="shared" si="6"/>
        <v>18</v>
      </c>
      <c r="C25" s="17">
        <v>55540.42</v>
      </c>
      <c r="D25" s="17">
        <f t="shared" si="0"/>
        <v>55540.42</v>
      </c>
      <c r="E25" s="17">
        <f t="shared" si="1"/>
        <v>4628.3683333333329</v>
      </c>
      <c r="F25" s="18">
        <f t="shared" si="2"/>
        <v>28.107499999999998</v>
      </c>
      <c r="G25" s="18">
        <f t="shared" si="3"/>
        <v>14.053749999999999</v>
      </c>
      <c r="H25" s="18">
        <f t="shared" si="4"/>
        <v>5.6214999999999993</v>
      </c>
      <c r="I25" s="19">
        <f t="shared" si="5"/>
        <v>26.702124999999999</v>
      </c>
    </row>
    <row r="26" spans="2:9" x14ac:dyDescent="0.3">
      <c r="B26" s="8">
        <f t="shared" si="6"/>
        <v>19</v>
      </c>
      <c r="C26" s="17">
        <v>55605.21</v>
      </c>
      <c r="D26" s="17">
        <f t="shared" si="0"/>
        <v>55605.21</v>
      </c>
      <c r="E26" s="17">
        <f t="shared" si="1"/>
        <v>4633.7674999999999</v>
      </c>
      <c r="F26" s="18">
        <f t="shared" si="2"/>
        <v>28.140288461538461</v>
      </c>
      <c r="G26" s="18">
        <f t="shared" si="3"/>
        <v>14.07014423076923</v>
      </c>
      <c r="H26" s="18">
        <f t="shared" si="4"/>
        <v>5.6280576923076922</v>
      </c>
      <c r="I26" s="19">
        <f t="shared" si="5"/>
        <v>26.733274038461538</v>
      </c>
    </row>
    <row r="27" spans="2:9" x14ac:dyDescent="0.3">
      <c r="B27" s="8">
        <f t="shared" si="6"/>
        <v>20</v>
      </c>
      <c r="C27" s="17">
        <v>57635.71</v>
      </c>
      <c r="D27" s="17">
        <f t="shared" si="0"/>
        <v>57635.71</v>
      </c>
      <c r="E27" s="17">
        <f t="shared" si="1"/>
        <v>4802.975833333333</v>
      </c>
      <c r="F27" s="18">
        <f t="shared" si="2"/>
        <v>29.16786943319838</v>
      </c>
      <c r="G27" s="18">
        <f t="shared" si="3"/>
        <v>14.58393471659919</v>
      </c>
      <c r="H27" s="18">
        <f t="shared" si="4"/>
        <v>5.8335738866396758</v>
      </c>
      <c r="I27" s="19">
        <f t="shared" si="5"/>
        <v>27.709475961538462</v>
      </c>
    </row>
    <row r="28" spans="2:9" x14ac:dyDescent="0.3">
      <c r="B28" s="8">
        <f t="shared" si="6"/>
        <v>21</v>
      </c>
      <c r="C28" s="17">
        <v>57683.62</v>
      </c>
      <c r="D28" s="17">
        <f t="shared" si="0"/>
        <v>57683.62</v>
      </c>
      <c r="E28" s="17">
        <f t="shared" si="1"/>
        <v>4806.9683333333332</v>
      </c>
      <c r="F28" s="18">
        <f t="shared" si="2"/>
        <v>29.192115384615384</v>
      </c>
      <c r="G28" s="18">
        <f t="shared" si="3"/>
        <v>14.596057692307692</v>
      </c>
      <c r="H28" s="18">
        <f t="shared" si="4"/>
        <v>5.8384230769230765</v>
      </c>
      <c r="I28" s="19">
        <f t="shared" si="5"/>
        <v>27.732509615384618</v>
      </c>
    </row>
    <row r="29" spans="2:9" x14ac:dyDescent="0.3">
      <c r="B29" s="8">
        <f t="shared" si="6"/>
        <v>22</v>
      </c>
      <c r="C29" s="17">
        <v>59731.03</v>
      </c>
      <c r="D29" s="17">
        <f t="shared" si="0"/>
        <v>59731.03</v>
      </c>
      <c r="E29" s="17">
        <f t="shared" si="1"/>
        <v>4977.5858333333335</v>
      </c>
      <c r="F29" s="18">
        <f t="shared" si="2"/>
        <v>30.228254048582997</v>
      </c>
      <c r="G29" s="18">
        <f t="shared" si="3"/>
        <v>15.114127024291498</v>
      </c>
      <c r="H29" s="18">
        <f t="shared" si="4"/>
        <v>6.0456508097165997</v>
      </c>
      <c r="I29" s="19">
        <f t="shared" si="5"/>
        <v>28.716841346153846</v>
      </c>
    </row>
    <row r="30" spans="2:9" x14ac:dyDescent="0.3">
      <c r="B30" s="8">
        <f t="shared" si="6"/>
        <v>23</v>
      </c>
      <c r="C30" s="17">
        <v>61826.32</v>
      </c>
      <c r="D30" s="17">
        <f t="shared" si="0"/>
        <v>61826.32</v>
      </c>
      <c r="E30" s="17">
        <f t="shared" si="1"/>
        <v>5152.1933333333336</v>
      </c>
      <c r="F30" s="18">
        <f t="shared" si="2"/>
        <v>31.288623481781375</v>
      </c>
      <c r="G30" s="18">
        <f t="shared" si="3"/>
        <v>15.644311740890688</v>
      </c>
      <c r="H30" s="18">
        <f t="shared" si="4"/>
        <v>6.2577246963562754</v>
      </c>
      <c r="I30" s="19">
        <f t="shared" si="5"/>
        <v>29.724192307692306</v>
      </c>
    </row>
    <row r="31" spans="2:9" x14ac:dyDescent="0.3">
      <c r="B31" s="8">
        <f t="shared" si="6"/>
        <v>24</v>
      </c>
      <c r="C31" s="17">
        <v>63873.73</v>
      </c>
      <c r="D31" s="17">
        <f t="shared" si="0"/>
        <v>63873.73</v>
      </c>
      <c r="E31" s="17">
        <f t="shared" si="1"/>
        <v>5322.8108333333339</v>
      </c>
      <c r="F31" s="18">
        <f t="shared" si="2"/>
        <v>32.324762145748991</v>
      </c>
      <c r="G31" s="18">
        <f t="shared" si="3"/>
        <v>16.162381072874496</v>
      </c>
      <c r="H31" s="18">
        <f t="shared" si="4"/>
        <v>6.4649524291497986</v>
      </c>
      <c r="I31" s="19">
        <f t="shared" si="5"/>
        <v>30.70852403846154</v>
      </c>
    </row>
    <row r="32" spans="2:9" x14ac:dyDescent="0.3">
      <c r="B32" s="8">
        <f t="shared" si="6"/>
        <v>25</v>
      </c>
      <c r="C32" s="17">
        <v>63989.62</v>
      </c>
      <c r="D32" s="17">
        <f t="shared" si="0"/>
        <v>63989.62</v>
      </c>
      <c r="E32" s="17">
        <f t="shared" si="1"/>
        <v>5332.4683333333332</v>
      </c>
      <c r="F32" s="18">
        <f t="shared" si="2"/>
        <v>32.38341093117409</v>
      </c>
      <c r="G32" s="18">
        <f t="shared" si="3"/>
        <v>16.191705465587045</v>
      </c>
      <c r="H32" s="18">
        <f t="shared" si="4"/>
        <v>6.4766821862348181</v>
      </c>
      <c r="I32" s="19">
        <f t="shared" si="5"/>
        <v>30.764240384615388</v>
      </c>
    </row>
    <row r="33" spans="2:9" x14ac:dyDescent="0.3">
      <c r="B33" s="8">
        <f t="shared" si="6"/>
        <v>26</v>
      </c>
      <c r="C33" s="17">
        <v>64097</v>
      </c>
      <c r="D33" s="17">
        <f t="shared" si="0"/>
        <v>64097</v>
      </c>
      <c r="E33" s="17">
        <f t="shared" si="1"/>
        <v>5341.416666666667</v>
      </c>
      <c r="F33" s="18">
        <f t="shared" si="2"/>
        <v>32.43775303643725</v>
      </c>
      <c r="G33" s="18">
        <f t="shared" si="3"/>
        <v>16.218876518218625</v>
      </c>
      <c r="H33" s="18">
        <f t="shared" si="4"/>
        <v>6.4875506072874503</v>
      </c>
      <c r="I33" s="19">
        <f t="shared" si="5"/>
        <v>30.815865384615385</v>
      </c>
    </row>
    <row r="34" spans="2:9" x14ac:dyDescent="0.3">
      <c r="B34" s="8">
        <f t="shared" si="6"/>
        <v>27</v>
      </c>
      <c r="C34" s="17">
        <v>64196.480000000003</v>
      </c>
      <c r="D34" s="17">
        <f t="shared" si="0"/>
        <v>64196.480000000003</v>
      </c>
      <c r="E34" s="17">
        <f t="shared" si="1"/>
        <v>5349.7066666666669</v>
      </c>
      <c r="F34" s="18">
        <f t="shared" si="2"/>
        <v>32.488097165991903</v>
      </c>
      <c r="G34" s="18">
        <f t="shared" si="3"/>
        <v>16.244048582995951</v>
      </c>
      <c r="H34" s="18">
        <f t="shared" si="4"/>
        <v>6.4976194331983805</v>
      </c>
      <c r="I34" s="19">
        <f t="shared" si="5"/>
        <v>30.863692307692308</v>
      </c>
    </row>
    <row r="35" spans="2:9" x14ac:dyDescent="0.3">
      <c r="B35" s="8">
        <f t="shared" si="6"/>
        <v>28</v>
      </c>
      <c r="C35" s="17">
        <v>64288.65</v>
      </c>
      <c r="D35" s="17">
        <f t="shared" si="0"/>
        <v>64288.65</v>
      </c>
      <c r="E35" s="17">
        <f t="shared" si="1"/>
        <v>5357.3874999999998</v>
      </c>
      <c r="F35" s="18">
        <f t="shared" si="2"/>
        <v>32.534741902834007</v>
      </c>
      <c r="G35" s="18">
        <f t="shared" si="3"/>
        <v>16.267370951417004</v>
      </c>
      <c r="H35" s="18">
        <f t="shared" si="4"/>
        <v>6.5069483805668016</v>
      </c>
      <c r="I35" s="19">
        <f t="shared" si="5"/>
        <v>30.908004807692308</v>
      </c>
    </row>
    <row r="36" spans="2:9" x14ac:dyDescent="0.3">
      <c r="B36" s="8">
        <f t="shared" si="6"/>
        <v>29</v>
      </c>
      <c r="C36" s="17">
        <v>64373.99</v>
      </c>
      <c r="D36" s="17">
        <f t="shared" si="0"/>
        <v>64373.99</v>
      </c>
      <c r="E36" s="17">
        <f t="shared" si="1"/>
        <v>5364.4991666666665</v>
      </c>
      <c r="F36" s="18">
        <f t="shared" si="2"/>
        <v>32.577930161943321</v>
      </c>
      <c r="G36" s="18">
        <f t="shared" si="3"/>
        <v>16.288965080971661</v>
      </c>
      <c r="H36" s="18">
        <f t="shared" si="4"/>
        <v>6.5155860323886641</v>
      </c>
      <c r="I36" s="19">
        <f t="shared" si="5"/>
        <v>30.949033653846154</v>
      </c>
    </row>
    <row r="37" spans="2:9" x14ac:dyDescent="0.3">
      <c r="B37" s="8">
        <f t="shared" si="6"/>
        <v>30</v>
      </c>
      <c r="C37" s="17">
        <v>64453.120000000003</v>
      </c>
      <c r="D37" s="17">
        <f t="shared" si="0"/>
        <v>64453.120000000003</v>
      </c>
      <c r="E37" s="17">
        <f t="shared" si="1"/>
        <v>5371.0933333333332</v>
      </c>
      <c r="F37" s="18">
        <f t="shared" si="2"/>
        <v>32.617975708502023</v>
      </c>
      <c r="G37" s="18">
        <f t="shared" si="3"/>
        <v>16.308987854251011</v>
      </c>
      <c r="H37" s="18">
        <f t="shared" si="4"/>
        <v>6.5235951417004046</v>
      </c>
      <c r="I37" s="19">
        <f t="shared" si="5"/>
        <v>30.987076923076923</v>
      </c>
    </row>
    <row r="38" spans="2:9" x14ac:dyDescent="0.3">
      <c r="B38" s="8">
        <f t="shared" si="6"/>
        <v>31</v>
      </c>
      <c r="C38" s="17">
        <v>64526.34</v>
      </c>
      <c r="D38" s="17">
        <f t="shared" si="0"/>
        <v>64526.34</v>
      </c>
      <c r="E38" s="17">
        <f t="shared" si="1"/>
        <v>5377.1949999999997</v>
      </c>
      <c r="F38" s="18">
        <f t="shared" si="2"/>
        <v>32.655030364372465</v>
      </c>
      <c r="G38" s="18">
        <f t="shared" si="3"/>
        <v>16.327515182186232</v>
      </c>
      <c r="H38" s="18">
        <f t="shared" si="4"/>
        <v>6.5310060728744928</v>
      </c>
      <c r="I38" s="19">
        <f t="shared" si="5"/>
        <v>31.022278846153846</v>
      </c>
    </row>
    <row r="39" spans="2:9" x14ac:dyDescent="0.3">
      <c r="B39" s="8">
        <f t="shared" si="6"/>
        <v>32</v>
      </c>
      <c r="C39" s="17">
        <v>64594.17</v>
      </c>
      <c r="D39" s="17">
        <f t="shared" si="0"/>
        <v>64594.17</v>
      </c>
      <c r="E39" s="17">
        <f t="shared" si="1"/>
        <v>5382.8474999999999</v>
      </c>
      <c r="F39" s="18">
        <f t="shared" si="2"/>
        <v>32.68935728744939</v>
      </c>
      <c r="G39" s="18">
        <f t="shared" si="3"/>
        <v>16.344678643724695</v>
      </c>
      <c r="H39" s="18">
        <f t="shared" si="4"/>
        <v>6.537871457489878</v>
      </c>
      <c r="I39" s="19">
        <f t="shared" si="5"/>
        <v>31.054889423076922</v>
      </c>
    </row>
    <row r="40" spans="2:9" x14ac:dyDescent="0.3">
      <c r="B40" s="8">
        <f t="shared" si="6"/>
        <v>33</v>
      </c>
      <c r="C40" s="17">
        <v>64656.95</v>
      </c>
      <c r="D40" s="17">
        <f t="shared" si="0"/>
        <v>64656.95</v>
      </c>
      <c r="E40" s="17">
        <f t="shared" si="1"/>
        <v>5388.0791666666664</v>
      </c>
      <c r="F40" s="18">
        <f t="shared" si="2"/>
        <v>32.721128542510122</v>
      </c>
      <c r="G40" s="18">
        <f t="shared" si="3"/>
        <v>16.360564271255061</v>
      </c>
      <c r="H40" s="18">
        <f t="shared" si="4"/>
        <v>6.5442257085020241</v>
      </c>
      <c r="I40" s="19">
        <f t="shared" si="5"/>
        <v>31.085072115384612</v>
      </c>
    </row>
    <row r="41" spans="2:9" x14ac:dyDescent="0.3">
      <c r="B41" s="8">
        <f t="shared" si="6"/>
        <v>34</v>
      </c>
      <c r="C41" s="17">
        <v>64715.13</v>
      </c>
      <c r="D41" s="17">
        <f t="shared" si="0"/>
        <v>64715.13</v>
      </c>
      <c r="E41" s="17">
        <f t="shared" si="1"/>
        <v>5392.9274999999998</v>
      </c>
      <c r="F41" s="18">
        <f t="shared" si="2"/>
        <v>32.750571862348174</v>
      </c>
      <c r="G41" s="18">
        <f t="shared" si="3"/>
        <v>16.375285931174087</v>
      </c>
      <c r="H41" s="18">
        <f t="shared" si="4"/>
        <v>6.5501143724696345</v>
      </c>
      <c r="I41" s="19">
        <f t="shared" si="5"/>
        <v>31.113043269230769</v>
      </c>
    </row>
    <row r="42" spans="2:9" x14ac:dyDescent="0.3">
      <c r="B42" s="20">
        <f t="shared" si="6"/>
        <v>35</v>
      </c>
      <c r="C42" s="21">
        <v>64768.95</v>
      </c>
      <c r="D42" s="21">
        <f t="shared" si="0"/>
        <v>64768.95</v>
      </c>
      <c r="E42" s="21">
        <f t="shared" si="1"/>
        <v>5397.4124999999995</v>
      </c>
      <c r="F42" s="22">
        <f t="shared" si="2"/>
        <v>32.777808704453442</v>
      </c>
      <c r="G42" s="22">
        <f t="shared" si="3"/>
        <v>16.388904352226721</v>
      </c>
      <c r="H42" s="22">
        <f t="shared" si="4"/>
        <v>6.5555617408906883</v>
      </c>
      <c r="I42" s="23">
        <f t="shared" si="5"/>
        <v>31.138918269230768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50.6640625" style="2" bestFit="1" customWidth="1"/>
    <col min="13" max="13" width="10.33203125" style="2" bestFit="1" customWidth="1"/>
    <col min="14" max="16384" width="8.88671875" style="2"/>
  </cols>
  <sheetData>
    <row r="1" spans="2:17" ht="21" x14ac:dyDescent="0.4">
      <c r="B1" s="59" t="s">
        <v>24</v>
      </c>
      <c r="C1" s="59" t="s">
        <v>55</v>
      </c>
      <c r="H1" s="60" t="s">
        <v>158</v>
      </c>
      <c r="I1" s="61">
        <f>Inhoud!C6</f>
        <v>1</v>
      </c>
    </row>
    <row r="2" spans="2:17" x14ac:dyDescent="0.3">
      <c r="B2" s="4"/>
      <c r="E2" s="3"/>
      <c r="Q2" s="44"/>
    </row>
    <row r="3" spans="2:17" ht="14.4" x14ac:dyDescent="0.3">
      <c r="B3" s="1"/>
      <c r="C3" s="1"/>
      <c r="Q3" s="44"/>
    </row>
    <row r="4" spans="2:17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44"/>
    </row>
    <row r="5" spans="2:1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113</v>
      </c>
      <c r="L5" s="63" t="s">
        <v>114</v>
      </c>
      <c r="Q5" s="44"/>
    </row>
    <row r="6" spans="2:17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 t="s">
        <v>115</v>
      </c>
      <c r="L6" s="63" t="s">
        <v>116</v>
      </c>
      <c r="M6" s="2"/>
      <c r="Q6" s="46"/>
    </row>
    <row r="7" spans="2:17" x14ac:dyDescent="0.3">
      <c r="B7" s="8">
        <v>0</v>
      </c>
      <c r="C7" s="17">
        <v>37251.08</v>
      </c>
      <c r="D7" s="17">
        <f t="shared" ref="D7:D42" si="0">C7*$I$1</f>
        <v>37251.08</v>
      </c>
      <c r="E7" s="17">
        <f t="shared" ref="E7:E42" si="1">C7/12*$I$1</f>
        <v>3104.2566666666667</v>
      </c>
      <c r="F7" s="18">
        <f t="shared" ref="F7:F42" si="2">D7/1976</f>
        <v>18.85176113360324</v>
      </c>
      <c r="G7" s="18">
        <f>F7/2</f>
        <v>9.4258805668016201</v>
      </c>
      <c r="H7" s="18">
        <f>F7/5</f>
        <v>3.770352226720648</v>
      </c>
      <c r="I7" s="19">
        <f>D7/2080</f>
        <v>17.909173076923079</v>
      </c>
      <c r="K7" s="64" t="s">
        <v>117</v>
      </c>
      <c r="L7" s="63" t="s">
        <v>118</v>
      </c>
      <c r="Q7" s="44"/>
    </row>
    <row r="8" spans="2:17" x14ac:dyDescent="0.3">
      <c r="B8" s="8">
        <f>B7+1</f>
        <v>1</v>
      </c>
      <c r="C8" s="17">
        <v>38325.64</v>
      </c>
      <c r="D8" s="17">
        <f t="shared" si="0"/>
        <v>38325.64</v>
      </c>
      <c r="E8" s="17">
        <f t="shared" si="1"/>
        <v>3193.8033333333333</v>
      </c>
      <c r="F8" s="18">
        <f t="shared" si="2"/>
        <v>19.395566801619434</v>
      </c>
      <c r="G8" s="18">
        <f t="shared" ref="G8:G42" si="3">F8/2</f>
        <v>9.6977834008097172</v>
      </c>
      <c r="H8" s="18">
        <f t="shared" ref="H8:H42" si="4">F8/5</f>
        <v>3.879113360323887</v>
      </c>
      <c r="I8" s="19">
        <f t="shared" ref="I8:I42" si="5">D8/2080</f>
        <v>18.42578846153846</v>
      </c>
      <c r="K8" s="64" t="s">
        <v>119</v>
      </c>
      <c r="L8" s="63" t="s">
        <v>120</v>
      </c>
    </row>
    <row r="9" spans="2:17" x14ac:dyDescent="0.3">
      <c r="B9" s="8">
        <f t="shared" ref="B9:B42" si="6">B8+1</f>
        <v>2</v>
      </c>
      <c r="C9" s="17">
        <v>39444.959999999999</v>
      </c>
      <c r="D9" s="17">
        <f t="shared" si="0"/>
        <v>39444.959999999999</v>
      </c>
      <c r="E9" s="17">
        <f t="shared" si="1"/>
        <v>3287.08</v>
      </c>
      <c r="F9" s="18">
        <f t="shared" si="2"/>
        <v>19.962024291497976</v>
      </c>
      <c r="G9" s="18">
        <f t="shared" si="3"/>
        <v>9.9810121457489878</v>
      </c>
      <c r="H9" s="18">
        <f t="shared" si="4"/>
        <v>3.992404858299595</v>
      </c>
      <c r="I9" s="19">
        <f t="shared" si="5"/>
        <v>18.963923076923077</v>
      </c>
      <c r="K9" s="64">
        <v>190</v>
      </c>
      <c r="L9" s="63" t="s">
        <v>25</v>
      </c>
    </row>
    <row r="10" spans="2:17" x14ac:dyDescent="0.3">
      <c r="B10" s="8">
        <f t="shared" si="6"/>
        <v>3</v>
      </c>
      <c r="C10" s="17">
        <v>40564.269999999997</v>
      </c>
      <c r="D10" s="17">
        <f t="shared" si="0"/>
        <v>40564.269999999997</v>
      </c>
      <c r="E10" s="17">
        <f t="shared" si="1"/>
        <v>3380.3558333333331</v>
      </c>
      <c r="F10" s="18">
        <f t="shared" si="2"/>
        <v>20.52847672064777</v>
      </c>
      <c r="G10" s="18">
        <f t="shared" si="3"/>
        <v>10.264238360323885</v>
      </c>
      <c r="H10" s="18">
        <f t="shared" si="4"/>
        <v>4.1056953441295541</v>
      </c>
      <c r="I10" s="19">
        <f t="shared" si="5"/>
        <v>19.502052884615384</v>
      </c>
      <c r="K10" s="64">
        <v>195</v>
      </c>
      <c r="L10" s="63" t="s">
        <v>121</v>
      </c>
    </row>
    <row r="11" spans="2:17" x14ac:dyDescent="0.3">
      <c r="B11" s="8">
        <f t="shared" si="6"/>
        <v>4</v>
      </c>
      <c r="C11" s="17">
        <v>41907.46</v>
      </c>
      <c r="D11" s="17">
        <f t="shared" si="0"/>
        <v>41907.46</v>
      </c>
      <c r="E11" s="17">
        <f t="shared" si="1"/>
        <v>3492.2883333333334</v>
      </c>
      <c r="F11" s="18">
        <f t="shared" si="2"/>
        <v>21.208228744939269</v>
      </c>
      <c r="G11" s="18">
        <f t="shared" si="3"/>
        <v>10.604114372469635</v>
      </c>
      <c r="H11" s="18">
        <f t="shared" si="4"/>
        <v>4.2416457489878541</v>
      </c>
      <c r="I11" s="19">
        <f t="shared" si="5"/>
        <v>20.147817307692307</v>
      </c>
    </row>
    <row r="12" spans="2:17" x14ac:dyDescent="0.3">
      <c r="B12" s="8">
        <f t="shared" si="6"/>
        <v>5</v>
      </c>
      <c r="C12" s="17">
        <v>43653.62</v>
      </c>
      <c r="D12" s="17">
        <f t="shared" si="0"/>
        <v>43653.62</v>
      </c>
      <c r="E12" s="17">
        <f t="shared" si="1"/>
        <v>3637.8016666666667</v>
      </c>
      <c r="F12" s="18">
        <f t="shared" si="2"/>
        <v>22.091912955465588</v>
      </c>
      <c r="G12" s="18">
        <f t="shared" si="3"/>
        <v>11.045956477732794</v>
      </c>
      <c r="H12" s="18">
        <f t="shared" si="4"/>
        <v>4.4183825910931178</v>
      </c>
      <c r="I12" s="19">
        <f t="shared" si="5"/>
        <v>20.987317307692308</v>
      </c>
    </row>
    <row r="13" spans="2:17" x14ac:dyDescent="0.3">
      <c r="B13" s="8">
        <f t="shared" si="6"/>
        <v>6</v>
      </c>
      <c r="C13" s="17">
        <v>43653.62</v>
      </c>
      <c r="D13" s="17">
        <f t="shared" si="0"/>
        <v>43653.62</v>
      </c>
      <c r="E13" s="17">
        <f t="shared" si="1"/>
        <v>3637.8016666666667</v>
      </c>
      <c r="F13" s="18">
        <f t="shared" si="2"/>
        <v>22.091912955465588</v>
      </c>
      <c r="G13" s="18">
        <f t="shared" si="3"/>
        <v>11.045956477732794</v>
      </c>
      <c r="H13" s="18">
        <f t="shared" si="4"/>
        <v>4.4183825910931178</v>
      </c>
      <c r="I13" s="19">
        <f t="shared" si="5"/>
        <v>20.987317307692308</v>
      </c>
    </row>
    <row r="14" spans="2:17" x14ac:dyDescent="0.3">
      <c r="B14" s="8">
        <f t="shared" si="6"/>
        <v>7</v>
      </c>
      <c r="C14" s="17">
        <v>45444.53</v>
      </c>
      <c r="D14" s="17">
        <f t="shared" si="0"/>
        <v>45444.53</v>
      </c>
      <c r="E14" s="17">
        <f t="shared" si="1"/>
        <v>3787.0441666666666</v>
      </c>
      <c r="F14" s="18">
        <f t="shared" si="2"/>
        <v>22.998243927125504</v>
      </c>
      <c r="G14" s="18">
        <f t="shared" si="3"/>
        <v>11.499121963562752</v>
      </c>
      <c r="H14" s="18">
        <f t="shared" si="4"/>
        <v>4.5996487854251011</v>
      </c>
      <c r="I14" s="19">
        <f t="shared" si="5"/>
        <v>21.848331730769232</v>
      </c>
    </row>
    <row r="15" spans="2:17" x14ac:dyDescent="0.3">
      <c r="B15" s="8">
        <f t="shared" si="6"/>
        <v>8</v>
      </c>
      <c r="C15" s="17">
        <v>45444.53</v>
      </c>
      <c r="D15" s="17">
        <f t="shared" si="0"/>
        <v>45444.53</v>
      </c>
      <c r="E15" s="17">
        <f t="shared" si="1"/>
        <v>3787.0441666666666</v>
      </c>
      <c r="F15" s="18">
        <f t="shared" si="2"/>
        <v>22.998243927125504</v>
      </c>
      <c r="G15" s="18">
        <f t="shared" si="3"/>
        <v>11.499121963562752</v>
      </c>
      <c r="H15" s="18">
        <f t="shared" si="4"/>
        <v>4.5996487854251011</v>
      </c>
      <c r="I15" s="19">
        <f t="shared" si="5"/>
        <v>21.848331730769232</v>
      </c>
    </row>
    <row r="16" spans="2:17" x14ac:dyDescent="0.3">
      <c r="B16" s="8">
        <f t="shared" si="6"/>
        <v>9</v>
      </c>
      <c r="C16" s="17">
        <v>47235.44</v>
      </c>
      <c r="D16" s="17">
        <f t="shared" si="0"/>
        <v>47235.44</v>
      </c>
      <c r="E16" s="17">
        <f t="shared" si="1"/>
        <v>3936.2866666666669</v>
      </c>
      <c r="F16" s="18">
        <f t="shared" si="2"/>
        <v>23.904574898785427</v>
      </c>
      <c r="G16" s="18">
        <f t="shared" si="3"/>
        <v>11.952287449392713</v>
      </c>
      <c r="H16" s="18">
        <f t="shared" si="4"/>
        <v>4.7809149797570853</v>
      </c>
      <c r="I16" s="19">
        <f t="shared" si="5"/>
        <v>22.709346153846155</v>
      </c>
    </row>
    <row r="17" spans="2:9" x14ac:dyDescent="0.3">
      <c r="B17" s="8">
        <f t="shared" si="6"/>
        <v>10</v>
      </c>
      <c r="C17" s="17">
        <v>47235.44</v>
      </c>
      <c r="D17" s="17">
        <f t="shared" si="0"/>
        <v>47235.44</v>
      </c>
      <c r="E17" s="17">
        <f t="shared" si="1"/>
        <v>3936.2866666666669</v>
      </c>
      <c r="F17" s="18">
        <f t="shared" si="2"/>
        <v>23.904574898785427</v>
      </c>
      <c r="G17" s="18">
        <f t="shared" si="3"/>
        <v>11.952287449392713</v>
      </c>
      <c r="H17" s="18">
        <f t="shared" si="4"/>
        <v>4.7809149797570853</v>
      </c>
      <c r="I17" s="19">
        <f t="shared" si="5"/>
        <v>22.709346153846155</v>
      </c>
    </row>
    <row r="18" spans="2:9" x14ac:dyDescent="0.3">
      <c r="B18" s="8">
        <f t="shared" si="6"/>
        <v>11</v>
      </c>
      <c r="C18" s="17">
        <v>49474.09</v>
      </c>
      <c r="D18" s="17">
        <f t="shared" si="0"/>
        <v>49474.09</v>
      </c>
      <c r="E18" s="17">
        <f t="shared" si="1"/>
        <v>4122.8408333333327</v>
      </c>
      <c r="F18" s="18">
        <f t="shared" si="2"/>
        <v>25.037494939271252</v>
      </c>
      <c r="G18" s="18">
        <f t="shared" si="3"/>
        <v>12.518747469635626</v>
      </c>
      <c r="H18" s="18">
        <f t="shared" si="4"/>
        <v>5.00749898785425</v>
      </c>
      <c r="I18" s="19">
        <f t="shared" si="5"/>
        <v>23.78562019230769</v>
      </c>
    </row>
    <row r="19" spans="2:9" x14ac:dyDescent="0.3">
      <c r="B19" s="8">
        <f t="shared" si="6"/>
        <v>12</v>
      </c>
      <c r="C19" s="17">
        <v>49474.09</v>
      </c>
      <c r="D19" s="17">
        <f t="shared" si="0"/>
        <v>49474.09</v>
      </c>
      <c r="E19" s="17">
        <f t="shared" si="1"/>
        <v>4122.8408333333327</v>
      </c>
      <c r="F19" s="18">
        <f t="shared" si="2"/>
        <v>25.037494939271252</v>
      </c>
      <c r="G19" s="18">
        <f t="shared" si="3"/>
        <v>12.518747469635626</v>
      </c>
      <c r="H19" s="18">
        <f t="shared" si="4"/>
        <v>5.00749898785425</v>
      </c>
      <c r="I19" s="19">
        <f t="shared" si="5"/>
        <v>23.78562019230769</v>
      </c>
    </row>
    <row r="20" spans="2:9" x14ac:dyDescent="0.3">
      <c r="B20" s="8">
        <f t="shared" si="6"/>
        <v>13</v>
      </c>
      <c r="C20" s="17">
        <v>51488.88</v>
      </c>
      <c r="D20" s="17">
        <f t="shared" si="0"/>
        <v>51488.88</v>
      </c>
      <c r="E20" s="17">
        <f t="shared" si="1"/>
        <v>4290.74</v>
      </c>
      <c r="F20" s="18">
        <f t="shared" si="2"/>
        <v>26.057125506072872</v>
      </c>
      <c r="G20" s="18">
        <f t="shared" si="3"/>
        <v>13.028562753036436</v>
      </c>
      <c r="H20" s="18">
        <f t="shared" si="4"/>
        <v>5.2114251012145747</v>
      </c>
      <c r="I20" s="19">
        <f t="shared" si="5"/>
        <v>24.754269230769228</v>
      </c>
    </row>
    <row r="21" spans="2:9" x14ac:dyDescent="0.3">
      <c r="B21" s="8">
        <f t="shared" si="6"/>
        <v>14</v>
      </c>
      <c r="C21" s="17">
        <v>51488.88</v>
      </c>
      <c r="D21" s="17">
        <f t="shared" si="0"/>
        <v>51488.88</v>
      </c>
      <c r="E21" s="17">
        <f t="shared" si="1"/>
        <v>4290.74</v>
      </c>
      <c r="F21" s="18">
        <f t="shared" si="2"/>
        <v>26.057125506072872</v>
      </c>
      <c r="G21" s="18">
        <f t="shared" si="3"/>
        <v>13.028562753036436</v>
      </c>
      <c r="H21" s="18">
        <f t="shared" si="4"/>
        <v>5.2114251012145747</v>
      </c>
      <c r="I21" s="19">
        <f t="shared" si="5"/>
        <v>24.754269230769228</v>
      </c>
    </row>
    <row r="22" spans="2:9" x14ac:dyDescent="0.3">
      <c r="B22" s="8">
        <f t="shared" si="6"/>
        <v>15</v>
      </c>
      <c r="C22" s="17">
        <v>53503.66</v>
      </c>
      <c r="D22" s="17">
        <f t="shared" si="0"/>
        <v>53503.66</v>
      </c>
      <c r="E22" s="17">
        <f t="shared" si="1"/>
        <v>4458.6383333333333</v>
      </c>
      <c r="F22" s="18">
        <f t="shared" si="2"/>
        <v>27.076751012145749</v>
      </c>
      <c r="G22" s="18">
        <f t="shared" si="3"/>
        <v>13.538375506072875</v>
      </c>
      <c r="H22" s="18">
        <f t="shared" si="4"/>
        <v>5.41535020242915</v>
      </c>
      <c r="I22" s="19">
        <f t="shared" si="5"/>
        <v>25.722913461538464</v>
      </c>
    </row>
    <row r="23" spans="2:9" x14ac:dyDescent="0.3">
      <c r="B23" s="8">
        <f t="shared" si="6"/>
        <v>16</v>
      </c>
      <c r="C23" s="17">
        <v>53503.66</v>
      </c>
      <c r="D23" s="17">
        <f t="shared" si="0"/>
        <v>53503.66</v>
      </c>
      <c r="E23" s="17">
        <f t="shared" si="1"/>
        <v>4458.6383333333333</v>
      </c>
      <c r="F23" s="18">
        <f t="shared" si="2"/>
        <v>27.076751012145749</v>
      </c>
      <c r="G23" s="18">
        <f t="shared" si="3"/>
        <v>13.538375506072875</v>
      </c>
      <c r="H23" s="18">
        <f t="shared" si="4"/>
        <v>5.41535020242915</v>
      </c>
      <c r="I23" s="19">
        <f t="shared" si="5"/>
        <v>25.722913461538464</v>
      </c>
    </row>
    <row r="24" spans="2:9" x14ac:dyDescent="0.3">
      <c r="B24" s="8">
        <f t="shared" si="6"/>
        <v>17</v>
      </c>
      <c r="C24" s="17">
        <v>55742.31</v>
      </c>
      <c r="D24" s="17">
        <f t="shared" si="0"/>
        <v>55742.31</v>
      </c>
      <c r="E24" s="17">
        <f t="shared" si="1"/>
        <v>4645.1925000000001</v>
      </c>
      <c r="F24" s="18">
        <f t="shared" si="2"/>
        <v>28.209671052631577</v>
      </c>
      <c r="G24" s="18">
        <f t="shared" si="3"/>
        <v>14.104835526315789</v>
      </c>
      <c r="H24" s="18">
        <f t="shared" si="4"/>
        <v>5.6419342105263155</v>
      </c>
      <c r="I24" s="19">
        <f t="shared" si="5"/>
        <v>26.799187499999999</v>
      </c>
    </row>
    <row r="25" spans="2:9" x14ac:dyDescent="0.3">
      <c r="B25" s="8">
        <f t="shared" si="6"/>
        <v>18</v>
      </c>
      <c r="C25" s="17">
        <v>55742.31</v>
      </c>
      <c r="D25" s="17">
        <f t="shared" si="0"/>
        <v>55742.31</v>
      </c>
      <c r="E25" s="17">
        <f t="shared" si="1"/>
        <v>4645.1925000000001</v>
      </c>
      <c r="F25" s="18">
        <f t="shared" si="2"/>
        <v>28.209671052631577</v>
      </c>
      <c r="G25" s="18">
        <f t="shared" si="3"/>
        <v>14.104835526315789</v>
      </c>
      <c r="H25" s="18">
        <f t="shared" si="4"/>
        <v>5.6419342105263155</v>
      </c>
      <c r="I25" s="19">
        <f t="shared" si="5"/>
        <v>26.799187499999999</v>
      </c>
    </row>
    <row r="26" spans="2:9" x14ac:dyDescent="0.3">
      <c r="B26" s="8">
        <f t="shared" si="6"/>
        <v>19</v>
      </c>
      <c r="C26" s="17">
        <v>55742.31</v>
      </c>
      <c r="D26" s="17">
        <f t="shared" si="0"/>
        <v>55742.31</v>
      </c>
      <c r="E26" s="17">
        <f t="shared" si="1"/>
        <v>4645.1925000000001</v>
      </c>
      <c r="F26" s="18">
        <f t="shared" si="2"/>
        <v>28.209671052631577</v>
      </c>
      <c r="G26" s="18">
        <f t="shared" si="3"/>
        <v>14.104835526315789</v>
      </c>
      <c r="H26" s="18">
        <f t="shared" si="4"/>
        <v>5.6419342105263155</v>
      </c>
      <c r="I26" s="19">
        <f t="shared" si="5"/>
        <v>26.799187499999999</v>
      </c>
    </row>
    <row r="27" spans="2:9" x14ac:dyDescent="0.3">
      <c r="B27" s="8">
        <f t="shared" si="6"/>
        <v>20</v>
      </c>
      <c r="C27" s="17">
        <v>57757.08</v>
      </c>
      <c r="D27" s="17">
        <f t="shared" si="0"/>
        <v>57757.08</v>
      </c>
      <c r="E27" s="17">
        <f t="shared" si="1"/>
        <v>4813.09</v>
      </c>
      <c r="F27" s="18">
        <f t="shared" si="2"/>
        <v>29.229291497975709</v>
      </c>
      <c r="G27" s="18">
        <f t="shared" si="3"/>
        <v>14.614645748987854</v>
      </c>
      <c r="H27" s="18">
        <f t="shared" si="4"/>
        <v>5.8458582995951414</v>
      </c>
      <c r="I27" s="19">
        <f t="shared" si="5"/>
        <v>27.767826923076925</v>
      </c>
    </row>
    <row r="28" spans="2:9" x14ac:dyDescent="0.3">
      <c r="B28" s="8">
        <f t="shared" si="6"/>
        <v>21</v>
      </c>
      <c r="C28" s="17">
        <v>57757.08</v>
      </c>
      <c r="D28" s="17">
        <f t="shared" si="0"/>
        <v>57757.08</v>
      </c>
      <c r="E28" s="17">
        <f t="shared" si="1"/>
        <v>4813.09</v>
      </c>
      <c r="F28" s="18">
        <f t="shared" si="2"/>
        <v>29.229291497975709</v>
      </c>
      <c r="G28" s="18">
        <f t="shared" si="3"/>
        <v>14.614645748987854</v>
      </c>
      <c r="H28" s="18">
        <f t="shared" si="4"/>
        <v>5.8458582995951414</v>
      </c>
      <c r="I28" s="19">
        <f t="shared" si="5"/>
        <v>27.767826923076925</v>
      </c>
    </row>
    <row r="29" spans="2:9" x14ac:dyDescent="0.3">
      <c r="B29" s="8">
        <f t="shared" si="6"/>
        <v>22</v>
      </c>
      <c r="C29" s="17">
        <v>59995.73</v>
      </c>
      <c r="D29" s="17">
        <f t="shared" si="0"/>
        <v>59995.73</v>
      </c>
      <c r="E29" s="17">
        <f t="shared" si="1"/>
        <v>4999.6441666666669</v>
      </c>
      <c r="F29" s="18">
        <f t="shared" si="2"/>
        <v>30.362211538461541</v>
      </c>
      <c r="G29" s="18">
        <f t="shared" si="3"/>
        <v>15.18110576923077</v>
      </c>
      <c r="H29" s="18">
        <f t="shared" si="4"/>
        <v>6.0724423076923078</v>
      </c>
      <c r="I29" s="19">
        <f t="shared" si="5"/>
        <v>28.844100961538462</v>
      </c>
    </row>
    <row r="30" spans="2:9" x14ac:dyDescent="0.3">
      <c r="B30" s="8">
        <f t="shared" si="6"/>
        <v>23</v>
      </c>
      <c r="C30" s="17">
        <v>62234.39</v>
      </c>
      <c r="D30" s="17">
        <f t="shared" si="0"/>
        <v>62234.39</v>
      </c>
      <c r="E30" s="17">
        <f t="shared" si="1"/>
        <v>5186.1991666666663</v>
      </c>
      <c r="F30" s="18">
        <f t="shared" si="2"/>
        <v>31.495136639676112</v>
      </c>
      <c r="G30" s="18">
        <f t="shared" si="3"/>
        <v>15.747568319838056</v>
      </c>
      <c r="H30" s="18">
        <f t="shared" si="4"/>
        <v>6.2990273279352227</v>
      </c>
      <c r="I30" s="19">
        <f t="shared" si="5"/>
        <v>29.920379807692306</v>
      </c>
    </row>
    <row r="31" spans="2:9" x14ac:dyDescent="0.3">
      <c r="B31" s="8">
        <f t="shared" si="6"/>
        <v>24</v>
      </c>
      <c r="C31" s="17">
        <v>64025.3</v>
      </c>
      <c r="D31" s="17">
        <f t="shared" si="0"/>
        <v>64025.3</v>
      </c>
      <c r="E31" s="17">
        <f t="shared" si="1"/>
        <v>5335.4416666666666</v>
      </c>
      <c r="F31" s="18">
        <f t="shared" si="2"/>
        <v>32.401467611336031</v>
      </c>
      <c r="G31" s="18">
        <f t="shared" si="3"/>
        <v>16.200733805668015</v>
      </c>
      <c r="H31" s="18">
        <f t="shared" si="4"/>
        <v>6.480293522267206</v>
      </c>
      <c r="I31" s="19">
        <f t="shared" si="5"/>
        <v>30.781394230769234</v>
      </c>
    </row>
    <row r="32" spans="2:9" x14ac:dyDescent="0.3">
      <c r="B32" s="8">
        <f t="shared" si="6"/>
        <v>25</v>
      </c>
      <c r="C32" s="17">
        <v>64141.46</v>
      </c>
      <c r="D32" s="17">
        <f t="shared" si="0"/>
        <v>64141.46</v>
      </c>
      <c r="E32" s="17">
        <f t="shared" si="1"/>
        <v>5345.1216666666669</v>
      </c>
      <c r="F32" s="18">
        <f t="shared" si="2"/>
        <v>32.460253036437244</v>
      </c>
      <c r="G32" s="18">
        <f t="shared" si="3"/>
        <v>16.230126518218622</v>
      </c>
      <c r="H32" s="18">
        <f t="shared" si="4"/>
        <v>6.4920506072874486</v>
      </c>
      <c r="I32" s="19">
        <f t="shared" si="5"/>
        <v>30.837240384615384</v>
      </c>
    </row>
    <row r="33" spans="2:9" x14ac:dyDescent="0.3">
      <c r="B33" s="8">
        <f t="shared" si="6"/>
        <v>26</v>
      </c>
      <c r="C33" s="17">
        <v>64249.09</v>
      </c>
      <c r="D33" s="17">
        <f t="shared" si="0"/>
        <v>64249.09</v>
      </c>
      <c r="E33" s="17">
        <f t="shared" si="1"/>
        <v>5354.0908333333327</v>
      </c>
      <c r="F33" s="18">
        <f t="shared" si="2"/>
        <v>32.514721659919026</v>
      </c>
      <c r="G33" s="18">
        <f t="shared" si="3"/>
        <v>16.257360829959513</v>
      </c>
      <c r="H33" s="18">
        <f t="shared" si="4"/>
        <v>6.5029443319838052</v>
      </c>
      <c r="I33" s="19">
        <f t="shared" si="5"/>
        <v>30.888985576923076</v>
      </c>
    </row>
    <row r="34" spans="2:9" x14ac:dyDescent="0.3">
      <c r="B34" s="8">
        <f t="shared" si="6"/>
        <v>27</v>
      </c>
      <c r="C34" s="17">
        <v>64348.81</v>
      </c>
      <c r="D34" s="17">
        <f t="shared" si="0"/>
        <v>64348.81</v>
      </c>
      <c r="E34" s="17">
        <f t="shared" si="1"/>
        <v>5362.4008333333331</v>
      </c>
      <c r="F34" s="18">
        <f t="shared" si="2"/>
        <v>32.565187246963561</v>
      </c>
      <c r="G34" s="18">
        <f t="shared" si="3"/>
        <v>16.28259362348178</v>
      </c>
      <c r="H34" s="18">
        <f t="shared" si="4"/>
        <v>6.5130374493927121</v>
      </c>
      <c r="I34" s="19">
        <f t="shared" si="5"/>
        <v>30.936927884615383</v>
      </c>
    </row>
    <row r="35" spans="2:9" x14ac:dyDescent="0.3">
      <c r="B35" s="8">
        <f t="shared" si="6"/>
        <v>28</v>
      </c>
      <c r="C35" s="17">
        <v>64441.2</v>
      </c>
      <c r="D35" s="17">
        <f t="shared" si="0"/>
        <v>64441.2</v>
      </c>
      <c r="E35" s="17">
        <f t="shared" si="1"/>
        <v>5370.0999999999995</v>
      </c>
      <c r="F35" s="18">
        <f t="shared" si="2"/>
        <v>32.611943319838055</v>
      </c>
      <c r="G35" s="18">
        <f t="shared" si="3"/>
        <v>16.305971659919027</v>
      </c>
      <c r="H35" s="18">
        <f t="shared" si="4"/>
        <v>6.522388663967611</v>
      </c>
      <c r="I35" s="19">
        <f t="shared" si="5"/>
        <v>30.981346153846154</v>
      </c>
    </row>
    <row r="36" spans="2:9" x14ac:dyDescent="0.3">
      <c r="B36" s="8">
        <f t="shared" si="6"/>
        <v>29</v>
      </c>
      <c r="C36" s="17">
        <v>64526.74</v>
      </c>
      <c r="D36" s="17">
        <f t="shared" si="0"/>
        <v>64526.74</v>
      </c>
      <c r="E36" s="17">
        <f t="shared" si="1"/>
        <v>5377.2283333333335</v>
      </c>
      <c r="F36" s="18">
        <f t="shared" si="2"/>
        <v>32.655232793522266</v>
      </c>
      <c r="G36" s="18">
        <f t="shared" si="3"/>
        <v>16.327616396761133</v>
      </c>
      <c r="H36" s="18">
        <f t="shared" si="4"/>
        <v>6.5310465587044533</v>
      </c>
      <c r="I36" s="19">
        <f t="shared" si="5"/>
        <v>31.022471153846151</v>
      </c>
    </row>
    <row r="37" spans="2:9" x14ac:dyDescent="0.3">
      <c r="B37" s="8">
        <f t="shared" si="6"/>
        <v>30</v>
      </c>
      <c r="C37" s="17">
        <v>64606.05</v>
      </c>
      <c r="D37" s="17">
        <f t="shared" si="0"/>
        <v>64606.05</v>
      </c>
      <c r="E37" s="17">
        <f t="shared" si="1"/>
        <v>5383.8375000000005</v>
      </c>
      <c r="F37" s="18">
        <f t="shared" si="2"/>
        <v>32.69536943319838</v>
      </c>
      <c r="G37" s="18">
        <f t="shared" si="3"/>
        <v>16.34768471659919</v>
      </c>
      <c r="H37" s="18">
        <f t="shared" si="4"/>
        <v>6.5390738866396756</v>
      </c>
      <c r="I37" s="19">
        <f t="shared" si="5"/>
        <v>31.060600961538462</v>
      </c>
    </row>
    <row r="38" spans="2:9" x14ac:dyDescent="0.3">
      <c r="B38" s="8">
        <f t="shared" si="6"/>
        <v>31</v>
      </c>
      <c r="C38" s="17">
        <v>64679.45</v>
      </c>
      <c r="D38" s="17">
        <f t="shared" si="0"/>
        <v>64679.45</v>
      </c>
      <c r="E38" s="17">
        <f t="shared" si="1"/>
        <v>5389.9541666666664</v>
      </c>
      <c r="F38" s="18">
        <f t="shared" si="2"/>
        <v>32.732515182186233</v>
      </c>
      <c r="G38" s="18">
        <f t="shared" si="3"/>
        <v>16.366257591093117</v>
      </c>
      <c r="H38" s="18">
        <f t="shared" si="4"/>
        <v>6.5465030364372465</v>
      </c>
      <c r="I38" s="19">
        <f t="shared" si="5"/>
        <v>31.095889423076922</v>
      </c>
    </row>
    <row r="39" spans="2:9" x14ac:dyDescent="0.3">
      <c r="B39" s="8">
        <f t="shared" si="6"/>
        <v>32</v>
      </c>
      <c r="C39" s="17">
        <v>64747.44</v>
      </c>
      <c r="D39" s="17">
        <f t="shared" si="0"/>
        <v>64747.44</v>
      </c>
      <c r="E39" s="17">
        <f t="shared" si="1"/>
        <v>5395.62</v>
      </c>
      <c r="F39" s="18">
        <f t="shared" si="2"/>
        <v>32.766923076923078</v>
      </c>
      <c r="G39" s="18">
        <f t="shared" si="3"/>
        <v>16.383461538461539</v>
      </c>
      <c r="H39" s="18">
        <f t="shared" si="4"/>
        <v>6.5533846153846156</v>
      </c>
      <c r="I39" s="19">
        <f t="shared" si="5"/>
        <v>31.128576923076924</v>
      </c>
    </row>
    <row r="40" spans="2:9" x14ac:dyDescent="0.3">
      <c r="B40" s="8">
        <f t="shared" si="6"/>
        <v>33</v>
      </c>
      <c r="C40" s="17">
        <v>64810.37</v>
      </c>
      <c r="D40" s="17">
        <f t="shared" si="0"/>
        <v>64810.37</v>
      </c>
      <c r="E40" s="17">
        <f t="shared" si="1"/>
        <v>5400.8641666666672</v>
      </c>
      <c r="F40" s="18">
        <f t="shared" si="2"/>
        <v>32.798770242914983</v>
      </c>
      <c r="G40" s="18">
        <f t="shared" si="3"/>
        <v>16.399385121457492</v>
      </c>
      <c r="H40" s="18">
        <f t="shared" si="4"/>
        <v>6.559754048582997</v>
      </c>
      <c r="I40" s="19">
        <f t="shared" si="5"/>
        <v>31.158831730769233</v>
      </c>
    </row>
    <row r="41" spans="2:9" x14ac:dyDescent="0.3">
      <c r="B41" s="8">
        <f t="shared" si="6"/>
        <v>34</v>
      </c>
      <c r="C41" s="17">
        <v>64868.68</v>
      </c>
      <c r="D41" s="17">
        <f t="shared" si="0"/>
        <v>64868.68</v>
      </c>
      <c r="E41" s="17">
        <f t="shared" si="1"/>
        <v>5405.7233333333334</v>
      </c>
      <c r="F41" s="18">
        <f t="shared" si="2"/>
        <v>32.828279352226723</v>
      </c>
      <c r="G41" s="18">
        <f t="shared" si="3"/>
        <v>16.414139676113361</v>
      </c>
      <c r="H41" s="18">
        <f t="shared" si="4"/>
        <v>6.5656558704453447</v>
      </c>
      <c r="I41" s="19">
        <f t="shared" si="5"/>
        <v>31.186865384615384</v>
      </c>
    </row>
    <row r="42" spans="2:9" x14ac:dyDescent="0.3">
      <c r="B42" s="20">
        <f t="shared" si="6"/>
        <v>35</v>
      </c>
      <c r="C42" s="21">
        <v>64922.63</v>
      </c>
      <c r="D42" s="21">
        <f t="shared" si="0"/>
        <v>64922.63</v>
      </c>
      <c r="E42" s="21">
        <f t="shared" si="1"/>
        <v>5410.2191666666668</v>
      </c>
      <c r="F42" s="22">
        <f t="shared" si="2"/>
        <v>32.855581983805664</v>
      </c>
      <c r="G42" s="22">
        <f t="shared" si="3"/>
        <v>16.427790991902832</v>
      </c>
      <c r="H42" s="22">
        <f t="shared" si="4"/>
        <v>6.5711163967611323</v>
      </c>
      <c r="I42" s="23">
        <f t="shared" si="5"/>
        <v>31.212802884615382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26</v>
      </c>
      <c r="C1" s="59" t="s">
        <v>56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122</v>
      </c>
      <c r="L5" s="63" t="s">
        <v>27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38683.82</v>
      </c>
      <c r="D7" s="17">
        <f t="shared" ref="D7:D42" si="0">C7*$I$1</f>
        <v>38683.82</v>
      </c>
      <c r="E7" s="17">
        <f t="shared" ref="E7:E42" si="1">C7/12*$I$1</f>
        <v>3223.6516666666666</v>
      </c>
      <c r="F7" s="18">
        <f t="shared" ref="F7:F42" si="2">D7/1976</f>
        <v>19.576831983805668</v>
      </c>
      <c r="G7" s="18">
        <f>F7/2</f>
        <v>9.7884159919028342</v>
      </c>
      <c r="H7" s="18">
        <f>F7/5</f>
        <v>3.9153663967611338</v>
      </c>
      <c r="I7" s="19">
        <f>D7/2080</f>
        <v>18.597990384615386</v>
      </c>
    </row>
    <row r="8" spans="2:13" x14ac:dyDescent="0.3">
      <c r="B8" s="8">
        <f>B7+1</f>
        <v>1</v>
      </c>
      <c r="C8" s="17">
        <v>39799.699999999997</v>
      </c>
      <c r="D8" s="17">
        <f t="shared" si="0"/>
        <v>39799.699999999997</v>
      </c>
      <c r="E8" s="17">
        <f t="shared" si="1"/>
        <v>3316.6416666666664</v>
      </c>
      <c r="F8" s="18">
        <f t="shared" si="2"/>
        <v>20.141548582995949</v>
      </c>
      <c r="G8" s="18">
        <f t="shared" ref="G8:G42" si="3">F8/2</f>
        <v>10.070774291497974</v>
      </c>
      <c r="H8" s="18">
        <f t="shared" ref="H8:H42" si="4">F8/5</f>
        <v>4.0283097165991899</v>
      </c>
      <c r="I8" s="19">
        <f t="shared" ref="I8:I42" si="5">D8/2080</f>
        <v>19.134471153846153</v>
      </c>
    </row>
    <row r="9" spans="2:13" x14ac:dyDescent="0.3">
      <c r="B9" s="8">
        <f t="shared" ref="B9:B42" si="6">B8+1</f>
        <v>2</v>
      </c>
      <c r="C9" s="17">
        <v>40962.080000000002</v>
      </c>
      <c r="D9" s="17">
        <f t="shared" si="0"/>
        <v>40962.080000000002</v>
      </c>
      <c r="E9" s="17">
        <f t="shared" si="1"/>
        <v>3413.5066666666667</v>
      </c>
      <c r="F9" s="18">
        <f t="shared" si="2"/>
        <v>20.729797570850202</v>
      </c>
      <c r="G9" s="18">
        <f t="shared" si="3"/>
        <v>10.364898785425101</v>
      </c>
      <c r="H9" s="18">
        <f t="shared" si="4"/>
        <v>4.1459595141700403</v>
      </c>
      <c r="I9" s="19">
        <f t="shared" si="5"/>
        <v>19.693307692307695</v>
      </c>
    </row>
    <row r="10" spans="2:13" x14ac:dyDescent="0.3">
      <c r="B10" s="8">
        <f t="shared" si="6"/>
        <v>3</v>
      </c>
      <c r="C10" s="17">
        <v>42124.43</v>
      </c>
      <c r="D10" s="17">
        <f t="shared" si="0"/>
        <v>42124.43</v>
      </c>
      <c r="E10" s="17">
        <f t="shared" si="1"/>
        <v>3510.3691666666668</v>
      </c>
      <c r="F10" s="18">
        <f t="shared" si="2"/>
        <v>21.318031376518217</v>
      </c>
      <c r="G10" s="18">
        <f t="shared" si="3"/>
        <v>10.659015688259109</v>
      </c>
      <c r="H10" s="18">
        <f t="shared" si="4"/>
        <v>4.2636062753036432</v>
      </c>
      <c r="I10" s="19">
        <f t="shared" si="5"/>
        <v>20.25212980769231</v>
      </c>
    </row>
    <row r="11" spans="2:13" x14ac:dyDescent="0.3">
      <c r="B11" s="8">
        <f t="shared" si="6"/>
        <v>4</v>
      </c>
      <c r="C11" s="17">
        <v>43519.3</v>
      </c>
      <c r="D11" s="17">
        <f t="shared" si="0"/>
        <v>43519.3</v>
      </c>
      <c r="E11" s="17">
        <f t="shared" si="1"/>
        <v>3626.6083333333336</v>
      </c>
      <c r="F11" s="18">
        <f t="shared" si="2"/>
        <v>22.023937246963563</v>
      </c>
      <c r="G11" s="18">
        <f t="shared" si="3"/>
        <v>11.011968623481781</v>
      </c>
      <c r="H11" s="18">
        <f t="shared" si="4"/>
        <v>4.4047874493927122</v>
      </c>
      <c r="I11" s="19">
        <f t="shared" si="5"/>
        <v>20.922740384615388</v>
      </c>
    </row>
    <row r="12" spans="2:13" x14ac:dyDescent="0.3">
      <c r="B12" s="8">
        <f t="shared" si="6"/>
        <v>5</v>
      </c>
      <c r="C12" s="17">
        <v>45332.6</v>
      </c>
      <c r="D12" s="17">
        <f t="shared" si="0"/>
        <v>45332.6</v>
      </c>
      <c r="E12" s="17">
        <f t="shared" si="1"/>
        <v>3777.7166666666667</v>
      </c>
      <c r="F12" s="18">
        <f t="shared" si="2"/>
        <v>22.941599190283402</v>
      </c>
      <c r="G12" s="18">
        <f t="shared" si="3"/>
        <v>11.470799595141701</v>
      </c>
      <c r="H12" s="18">
        <f t="shared" si="4"/>
        <v>4.5883198380566803</v>
      </c>
      <c r="I12" s="19">
        <f t="shared" si="5"/>
        <v>21.794519230769229</v>
      </c>
    </row>
    <row r="13" spans="2:13" x14ac:dyDescent="0.3">
      <c r="B13" s="8">
        <f t="shared" si="6"/>
        <v>6</v>
      </c>
      <c r="C13" s="17">
        <v>45332.6</v>
      </c>
      <c r="D13" s="17">
        <f t="shared" si="0"/>
        <v>45332.6</v>
      </c>
      <c r="E13" s="17">
        <f t="shared" si="1"/>
        <v>3777.7166666666667</v>
      </c>
      <c r="F13" s="18">
        <f t="shared" si="2"/>
        <v>22.941599190283402</v>
      </c>
      <c r="G13" s="18">
        <f t="shared" si="3"/>
        <v>11.470799595141701</v>
      </c>
      <c r="H13" s="18">
        <f t="shared" si="4"/>
        <v>4.5883198380566803</v>
      </c>
      <c r="I13" s="19">
        <f t="shared" si="5"/>
        <v>21.794519230769229</v>
      </c>
    </row>
    <row r="14" spans="2:13" x14ac:dyDescent="0.3">
      <c r="B14" s="8">
        <f t="shared" si="6"/>
        <v>7</v>
      </c>
      <c r="C14" s="17">
        <v>47192.38</v>
      </c>
      <c r="D14" s="17">
        <f t="shared" si="0"/>
        <v>47192.38</v>
      </c>
      <c r="E14" s="17">
        <f t="shared" si="1"/>
        <v>3932.6983333333333</v>
      </c>
      <c r="F14" s="18">
        <f t="shared" si="2"/>
        <v>23.882783400809714</v>
      </c>
      <c r="G14" s="18">
        <f t="shared" si="3"/>
        <v>11.941391700404857</v>
      </c>
      <c r="H14" s="18">
        <f t="shared" si="4"/>
        <v>4.776556680161943</v>
      </c>
      <c r="I14" s="19">
        <f t="shared" si="5"/>
        <v>22.688644230769228</v>
      </c>
    </row>
    <row r="15" spans="2:13" x14ac:dyDescent="0.3">
      <c r="B15" s="8">
        <f t="shared" si="6"/>
        <v>8</v>
      </c>
      <c r="C15" s="17">
        <v>47192.38</v>
      </c>
      <c r="D15" s="17">
        <f t="shared" si="0"/>
        <v>47192.38</v>
      </c>
      <c r="E15" s="17">
        <f t="shared" si="1"/>
        <v>3932.6983333333333</v>
      </c>
      <c r="F15" s="18">
        <f t="shared" si="2"/>
        <v>23.882783400809714</v>
      </c>
      <c r="G15" s="18">
        <f t="shared" si="3"/>
        <v>11.941391700404857</v>
      </c>
      <c r="H15" s="18">
        <f t="shared" si="4"/>
        <v>4.776556680161943</v>
      </c>
      <c r="I15" s="19">
        <f t="shared" si="5"/>
        <v>22.688644230769228</v>
      </c>
    </row>
    <row r="16" spans="2:13" x14ac:dyDescent="0.3">
      <c r="B16" s="8">
        <f t="shared" si="6"/>
        <v>9</v>
      </c>
      <c r="C16" s="17">
        <v>49052.2</v>
      </c>
      <c r="D16" s="17">
        <f t="shared" si="0"/>
        <v>49052.2</v>
      </c>
      <c r="E16" s="17">
        <f t="shared" si="1"/>
        <v>4087.6833333333329</v>
      </c>
      <c r="F16" s="18">
        <f t="shared" si="2"/>
        <v>24.823987854251012</v>
      </c>
      <c r="G16" s="18">
        <f t="shared" si="3"/>
        <v>12.411993927125506</v>
      </c>
      <c r="H16" s="18">
        <f t="shared" si="4"/>
        <v>4.9647975708502026</v>
      </c>
      <c r="I16" s="19">
        <f t="shared" si="5"/>
        <v>23.58278846153846</v>
      </c>
    </row>
    <row r="17" spans="2:17" x14ac:dyDescent="0.3">
      <c r="B17" s="8">
        <f t="shared" si="6"/>
        <v>10</v>
      </c>
      <c r="C17" s="17">
        <v>49052.2</v>
      </c>
      <c r="D17" s="17">
        <f t="shared" si="0"/>
        <v>49052.2</v>
      </c>
      <c r="E17" s="17">
        <f t="shared" si="1"/>
        <v>4087.6833333333329</v>
      </c>
      <c r="F17" s="18">
        <f t="shared" si="2"/>
        <v>24.823987854251012</v>
      </c>
      <c r="G17" s="18">
        <f t="shared" si="3"/>
        <v>12.411993927125506</v>
      </c>
      <c r="H17" s="18">
        <f t="shared" si="4"/>
        <v>4.9647975708502026</v>
      </c>
      <c r="I17" s="19">
        <f t="shared" si="5"/>
        <v>23.58278846153846</v>
      </c>
    </row>
    <row r="18" spans="2:17" x14ac:dyDescent="0.3">
      <c r="B18" s="8">
        <f t="shared" si="6"/>
        <v>11</v>
      </c>
      <c r="C18" s="17">
        <v>51376.95</v>
      </c>
      <c r="D18" s="17">
        <f t="shared" si="0"/>
        <v>51376.95</v>
      </c>
      <c r="E18" s="17">
        <f t="shared" si="1"/>
        <v>4281.4124999999995</v>
      </c>
      <c r="F18" s="18">
        <f t="shared" si="2"/>
        <v>26.000480769230769</v>
      </c>
      <c r="G18" s="18">
        <f t="shared" si="3"/>
        <v>13.000240384615385</v>
      </c>
      <c r="H18" s="18">
        <f t="shared" si="4"/>
        <v>5.2000961538461539</v>
      </c>
      <c r="I18" s="19">
        <f t="shared" si="5"/>
        <v>24.700456730769229</v>
      </c>
    </row>
    <row r="19" spans="2:17" x14ac:dyDescent="0.3">
      <c r="B19" s="8">
        <f t="shared" si="6"/>
        <v>12</v>
      </c>
      <c r="C19" s="17">
        <v>51376.95</v>
      </c>
      <c r="D19" s="17">
        <f t="shared" si="0"/>
        <v>51376.95</v>
      </c>
      <c r="E19" s="17">
        <f t="shared" si="1"/>
        <v>4281.4124999999995</v>
      </c>
      <c r="F19" s="18">
        <f t="shared" si="2"/>
        <v>26.000480769230769</v>
      </c>
      <c r="G19" s="18">
        <f t="shared" si="3"/>
        <v>13.000240384615385</v>
      </c>
      <c r="H19" s="18">
        <f t="shared" si="4"/>
        <v>5.2000961538461539</v>
      </c>
      <c r="I19" s="19">
        <f t="shared" si="5"/>
        <v>24.700456730769229</v>
      </c>
      <c r="Q19" s="54"/>
    </row>
    <row r="20" spans="2:17" x14ac:dyDescent="0.3">
      <c r="B20" s="8">
        <f t="shared" si="6"/>
        <v>13</v>
      </c>
      <c r="C20" s="17">
        <v>53469.22</v>
      </c>
      <c r="D20" s="17">
        <f t="shared" si="0"/>
        <v>53469.22</v>
      </c>
      <c r="E20" s="17">
        <f t="shared" si="1"/>
        <v>4455.7683333333334</v>
      </c>
      <c r="F20" s="18">
        <f t="shared" si="2"/>
        <v>27.059321862348177</v>
      </c>
      <c r="G20" s="18">
        <f t="shared" si="3"/>
        <v>13.529660931174089</v>
      </c>
      <c r="H20" s="18">
        <f t="shared" si="4"/>
        <v>5.4118643724696351</v>
      </c>
      <c r="I20" s="19">
        <f t="shared" si="5"/>
        <v>25.706355769230768</v>
      </c>
    </row>
    <row r="21" spans="2:17" x14ac:dyDescent="0.3">
      <c r="B21" s="8">
        <f t="shared" si="6"/>
        <v>14</v>
      </c>
      <c r="C21" s="17">
        <v>53469.22</v>
      </c>
      <c r="D21" s="17">
        <f t="shared" si="0"/>
        <v>53469.22</v>
      </c>
      <c r="E21" s="17">
        <f t="shared" si="1"/>
        <v>4455.7683333333334</v>
      </c>
      <c r="F21" s="18">
        <f t="shared" si="2"/>
        <v>27.059321862348177</v>
      </c>
      <c r="G21" s="18">
        <f t="shared" si="3"/>
        <v>13.529660931174089</v>
      </c>
      <c r="H21" s="18">
        <f t="shared" si="4"/>
        <v>5.4118643724696351</v>
      </c>
      <c r="I21" s="19">
        <f t="shared" si="5"/>
        <v>25.706355769230768</v>
      </c>
    </row>
    <row r="22" spans="2:17" x14ac:dyDescent="0.3">
      <c r="B22" s="8">
        <f t="shared" si="6"/>
        <v>15</v>
      </c>
      <c r="C22" s="17">
        <v>55561.51</v>
      </c>
      <c r="D22" s="17">
        <f t="shared" si="0"/>
        <v>55561.51</v>
      </c>
      <c r="E22" s="17">
        <f t="shared" si="1"/>
        <v>4630.1258333333335</v>
      </c>
      <c r="F22" s="18">
        <f t="shared" si="2"/>
        <v>28.118173076923078</v>
      </c>
      <c r="G22" s="18">
        <f t="shared" si="3"/>
        <v>14.059086538461539</v>
      </c>
      <c r="H22" s="18">
        <f t="shared" si="4"/>
        <v>5.6236346153846153</v>
      </c>
      <c r="I22" s="19">
        <f t="shared" si="5"/>
        <v>26.712264423076924</v>
      </c>
    </row>
    <row r="23" spans="2:17" x14ac:dyDescent="0.3">
      <c r="B23" s="8">
        <f t="shared" si="6"/>
        <v>16</v>
      </c>
      <c r="C23" s="17">
        <v>55561.51</v>
      </c>
      <c r="D23" s="17">
        <f t="shared" si="0"/>
        <v>55561.51</v>
      </c>
      <c r="E23" s="17">
        <f t="shared" si="1"/>
        <v>4630.1258333333335</v>
      </c>
      <c r="F23" s="18">
        <f t="shared" si="2"/>
        <v>28.118173076923078</v>
      </c>
      <c r="G23" s="18">
        <f t="shared" si="3"/>
        <v>14.059086538461539</v>
      </c>
      <c r="H23" s="18">
        <f t="shared" si="4"/>
        <v>5.6236346153846153</v>
      </c>
      <c r="I23" s="19">
        <f t="shared" si="5"/>
        <v>26.712264423076924</v>
      </c>
    </row>
    <row r="24" spans="2:17" x14ac:dyDescent="0.3">
      <c r="B24" s="8">
        <f t="shared" si="6"/>
        <v>17</v>
      </c>
      <c r="C24" s="17">
        <v>57886.26</v>
      </c>
      <c r="D24" s="17">
        <f t="shared" si="0"/>
        <v>57886.26</v>
      </c>
      <c r="E24" s="17">
        <f t="shared" si="1"/>
        <v>4823.8550000000005</v>
      </c>
      <c r="F24" s="18">
        <f t="shared" si="2"/>
        <v>29.294665991902836</v>
      </c>
      <c r="G24" s="18">
        <f t="shared" si="3"/>
        <v>14.647332995951418</v>
      </c>
      <c r="H24" s="18">
        <f t="shared" si="4"/>
        <v>5.8589331983805675</v>
      </c>
      <c r="I24" s="19">
        <f t="shared" si="5"/>
        <v>27.829932692307693</v>
      </c>
    </row>
    <row r="25" spans="2:17" x14ac:dyDescent="0.3">
      <c r="B25" s="8">
        <f t="shared" si="6"/>
        <v>18</v>
      </c>
      <c r="C25" s="17">
        <v>57886.26</v>
      </c>
      <c r="D25" s="17">
        <f t="shared" si="0"/>
        <v>57886.26</v>
      </c>
      <c r="E25" s="17">
        <f t="shared" si="1"/>
        <v>4823.8550000000005</v>
      </c>
      <c r="F25" s="18">
        <f t="shared" si="2"/>
        <v>29.294665991902836</v>
      </c>
      <c r="G25" s="18">
        <f t="shared" si="3"/>
        <v>14.647332995951418</v>
      </c>
      <c r="H25" s="18">
        <f t="shared" si="4"/>
        <v>5.8589331983805675</v>
      </c>
      <c r="I25" s="19">
        <f t="shared" si="5"/>
        <v>27.829932692307693</v>
      </c>
    </row>
    <row r="26" spans="2:17" x14ac:dyDescent="0.3">
      <c r="B26" s="8">
        <f t="shared" si="6"/>
        <v>19</v>
      </c>
      <c r="C26" s="17">
        <v>57886.26</v>
      </c>
      <c r="D26" s="17">
        <f t="shared" si="0"/>
        <v>57886.26</v>
      </c>
      <c r="E26" s="17">
        <f t="shared" si="1"/>
        <v>4823.8550000000005</v>
      </c>
      <c r="F26" s="18">
        <f t="shared" si="2"/>
        <v>29.294665991902836</v>
      </c>
      <c r="G26" s="18">
        <f t="shared" si="3"/>
        <v>14.647332995951418</v>
      </c>
      <c r="H26" s="18">
        <f t="shared" si="4"/>
        <v>5.8589331983805675</v>
      </c>
      <c r="I26" s="19">
        <f t="shared" si="5"/>
        <v>27.829932692307693</v>
      </c>
    </row>
    <row r="27" spans="2:17" x14ac:dyDescent="0.3">
      <c r="B27" s="8">
        <f t="shared" si="6"/>
        <v>20</v>
      </c>
      <c r="C27" s="17">
        <v>59978.5</v>
      </c>
      <c r="D27" s="17">
        <f t="shared" si="0"/>
        <v>59978.5</v>
      </c>
      <c r="E27" s="17">
        <f t="shared" si="1"/>
        <v>4998.208333333333</v>
      </c>
      <c r="F27" s="18">
        <f t="shared" si="2"/>
        <v>30.353491902834008</v>
      </c>
      <c r="G27" s="18">
        <f t="shared" si="3"/>
        <v>15.176745951417004</v>
      </c>
      <c r="H27" s="18">
        <f t="shared" si="4"/>
        <v>6.0706983805668013</v>
      </c>
      <c r="I27" s="19">
        <f t="shared" si="5"/>
        <v>28.835817307692309</v>
      </c>
    </row>
    <row r="28" spans="2:17" x14ac:dyDescent="0.3">
      <c r="B28" s="8">
        <f t="shared" si="6"/>
        <v>21</v>
      </c>
      <c r="C28" s="17">
        <v>59978.5</v>
      </c>
      <c r="D28" s="17">
        <f t="shared" si="0"/>
        <v>59978.5</v>
      </c>
      <c r="E28" s="17">
        <f t="shared" si="1"/>
        <v>4998.208333333333</v>
      </c>
      <c r="F28" s="18">
        <f t="shared" si="2"/>
        <v>30.353491902834008</v>
      </c>
      <c r="G28" s="18">
        <f t="shared" si="3"/>
        <v>15.176745951417004</v>
      </c>
      <c r="H28" s="18">
        <f t="shared" si="4"/>
        <v>6.0706983805668013</v>
      </c>
      <c r="I28" s="19">
        <f t="shared" si="5"/>
        <v>28.835817307692309</v>
      </c>
    </row>
    <row r="29" spans="2:17" x14ac:dyDescent="0.3">
      <c r="B29" s="8">
        <f t="shared" si="6"/>
        <v>22</v>
      </c>
      <c r="C29" s="17">
        <v>62303.24</v>
      </c>
      <c r="D29" s="17">
        <f t="shared" si="0"/>
        <v>62303.24</v>
      </c>
      <c r="E29" s="17">
        <f t="shared" si="1"/>
        <v>5191.9366666666665</v>
      </c>
      <c r="F29" s="18">
        <f t="shared" si="2"/>
        <v>31.52997975708502</v>
      </c>
      <c r="G29" s="18">
        <f t="shared" si="3"/>
        <v>15.76498987854251</v>
      </c>
      <c r="H29" s="18">
        <f t="shared" si="4"/>
        <v>6.3059959514170041</v>
      </c>
      <c r="I29" s="19">
        <f t="shared" si="5"/>
        <v>29.953480769230769</v>
      </c>
    </row>
    <row r="30" spans="2:17" x14ac:dyDescent="0.3">
      <c r="B30" s="8">
        <f t="shared" si="6"/>
        <v>23</v>
      </c>
      <c r="C30" s="17">
        <v>64628.03</v>
      </c>
      <c r="D30" s="17">
        <f t="shared" si="0"/>
        <v>64628.03</v>
      </c>
      <c r="E30" s="17">
        <f t="shared" si="1"/>
        <v>5385.6691666666666</v>
      </c>
      <c r="F30" s="18">
        <f t="shared" si="2"/>
        <v>32.706492914979755</v>
      </c>
      <c r="G30" s="18">
        <f t="shared" si="3"/>
        <v>16.353246457489877</v>
      </c>
      <c r="H30" s="18">
        <f t="shared" si="4"/>
        <v>6.5412985829959513</v>
      </c>
      <c r="I30" s="19">
        <f t="shared" si="5"/>
        <v>31.071168269230768</v>
      </c>
    </row>
    <row r="31" spans="2:17" x14ac:dyDescent="0.3">
      <c r="B31" s="8">
        <f t="shared" si="6"/>
        <v>24</v>
      </c>
      <c r="C31" s="17">
        <v>66487.81</v>
      </c>
      <c r="D31" s="17">
        <f t="shared" si="0"/>
        <v>66487.81</v>
      </c>
      <c r="E31" s="17">
        <f t="shared" si="1"/>
        <v>5540.6508333333331</v>
      </c>
      <c r="F31" s="18">
        <f t="shared" si="2"/>
        <v>33.647677125506071</v>
      </c>
      <c r="G31" s="18">
        <f t="shared" si="3"/>
        <v>16.823838562753036</v>
      </c>
      <c r="H31" s="18">
        <f t="shared" si="4"/>
        <v>6.7295354251012141</v>
      </c>
      <c r="I31" s="19">
        <f t="shared" si="5"/>
        <v>31.965293269230767</v>
      </c>
    </row>
    <row r="32" spans="2:17" x14ac:dyDescent="0.3">
      <c r="B32" s="8">
        <f t="shared" si="6"/>
        <v>25</v>
      </c>
      <c r="C32" s="17">
        <v>66608.44</v>
      </c>
      <c r="D32" s="17">
        <f t="shared" si="0"/>
        <v>66608.44</v>
      </c>
      <c r="E32" s="17">
        <f t="shared" si="1"/>
        <v>5550.7033333333338</v>
      </c>
      <c r="F32" s="18">
        <f t="shared" si="2"/>
        <v>33.708724696356278</v>
      </c>
      <c r="G32" s="18">
        <f t="shared" si="3"/>
        <v>16.854362348178139</v>
      </c>
      <c r="H32" s="18">
        <f t="shared" si="4"/>
        <v>6.7417449392712552</v>
      </c>
      <c r="I32" s="19">
        <f t="shared" si="5"/>
        <v>32.023288461538463</v>
      </c>
    </row>
    <row r="33" spans="2:9" x14ac:dyDescent="0.3">
      <c r="B33" s="8">
        <f t="shared" si="6"/>
        <v>26</v>
      </c>
      <c r="C33" s="17">
        <v>66720.210000000006</v>
      </c>
      <c r="D33" s="17">
        <f t="shared" si="0"/>
        <v>66720.210000000006</v>
      </c>
      <c r="E33" s="17">
        <f t="shared" si="1"/>
        <v>5560.0175000000008</v>
      </c>
      <c r="F33" s="18">
        <f t="shared" si="2"/>
        <v>33.765288461538468</v>
      </c>
      <c r="G33" s="18">
        <f t="shared" si="3"/>
        <v>16.882644230769234</v>
      </c>
      <c r="H33" s="18">
        <f t="shared" si="4"/>
        <v>6.7530576923076939</v>
      </c>
      <c r="I33" s="19">
        <f t="shared" si="5"/>
        <v>32.077024038461545</v>
      </c>
    </row>
    <row r="34" spans="2:9" x14ac:dyDescent="0.3">
      <c r="B34" s="8">
        <f t="shared" si="6"/>
        <v>27</v>
      </c>
      <c r="C34" s="17">
        <v>66823.77</v>
      </c>
      <c r="D34" s="17">
        <f t="shared" si="0"/>
        <v>66823.77</v>
      </c>
      <c r="E34" s="17">
        <f t="shared" si="1"/>
        <v>5568.6475</v>
      </c>
      <c r="F34" s="18">
        <f t="shared" si="2"/>
        <v>33.817697368421058</v>
      </c>
      <c r="G34" s="18">
        <f t="shared" si="3"/>
        <v>16.908848684210529</v>
      </c>
      <c r="H34" s="18">
        <f t="shared" si="4"/>
        <v>6.7635394736842116</v>
      </c>
      <c r="I34" s="19">
        <f t="shared" si="5"/>
        <v>32.1268125</v>
      </c>
    </row>
    <row r="35" spans="2:9" x14ac:dyDescent="0.3">
      <c r="B35" s="8">
        <f t="shared" si="6"/>
        <v>28</v>
      </c>
      <c r="C35" s="17">
        <v>66919.710000000006</v>
      </c>
      <c r="D35" s="17">
        <f t="shared" si="0"/>
        <v>66919.710000000006</v>
      </c>
      <c r="E35" s="17">
        <f t="shared" si="1"/>
        <v>5576.6425000000008</v>
      </c>
      <c r="F35" s="18">
        <f t="shared" si="2"/>
        <v>33.866250000000001</v>
      </c>
      <c r="G35" s="18">
        <f t="shared" si="3"/>
        <v>16.933125</v>
      </c>
      <c r="H35" s="18">
        <f t="shared" si="4"/>
        <v>6.77325</v>
      </c>
      <c r="I35" s="19">
        <f t="shared" si="5"/>
        <v>32.172937500000003</v>
      </c>
    </row>
    <row r="36" spans="2:9" x14ac:dyDescent="0.3">
      <c r="B36" s="8">
        <f t="shared" si="6"/>
        <v>29</v>
      </c>
      <c r="C36" s="17">
        <v>67008.539999999994</v>
      </c>
      <c r="D36" s="17">
        <f t="shared" si="0"/>
        <v>67008.539999999994</v>
      </c>
      <c r="E36" s="17">
        <f t="shared" si="1"/>
        <v>5584.0449999999992</v>
      </c>
      <c r="F36" s="18">
        <f t="shared" si="2"/>
        <v>33.911204453441293</v>
      </c>
      <c r="G36" s="18">
        <f t="shared" si="3"/>
        <v>16.955602226720647</v>
      </c>
      <c r="H36" s="18">
        <f t="shared" si="4"/>
        <v>6.782240890688259</v>
      </c>
      <c r="I36" s="19">
        <f t="shared" si="5"/>
        <v>32.215644230769229</v>
      </c>
    </row>
    <row r="37" spans="2:9" x14ac:dyDescent="0.3">
      <c r="B37" s="8">
        <f t="shared" si="6"/>
        <v>30</v>
      </c>
      <c r="C37" s="17">
        <v>67090.899999999994</v>
      </c>
      <c r="D37" s="17">
        <f t="shared" si="0"/>
        <v>67090.899999999994</v>
      </c>
      <c r="E37" s="17">
        <f t="shared" si="1"/>
        <v>5590.9083333333328</v>
      </c>
      <c r="F37" s="18">
        <f t="shared" si="2"/>
        <v>33.952884615384612</v>
      </c>
      <c r="G37" s="18">
        <f t="shared" si="3"/>
        <v>16.976442307692306</v>
      </c>
      <c r="H37" s="18">
        <f t="shared" si="4"/>
        <v>6.7905769230769222</v>
      </c>
      <c r="I37" s="19">
        <f t="shared" si="5"/>
        <v>32.255240384615384</v>
      </c>
    </row>
    <row r="38" spans="2:9" x14ac:dyDescent="0.3">
      <c r="B38" s="8">
        <f t="shared" si="6"/>
        <v>31</v>
      </c>
      <c r="C38" s="17">
        <v>67167.13</v>
      </c>
      <c r="D38" s="17">
        <f t="shared" si="0"/>
        <v>67167.13</v>
      </c>
      <c r="E38" s="17">
        <f t="shared" si="1"/>
        <v>5597.2608333333337</v>
      </c>
      <c r="F38" s="18">
        <f t="shared" si="2"/>
        <v>33.991462550607288</v>
      </c>
      <c r="G38" s="18">
        <f t="shared" si="3"/>
        <v>16.995731275303644</v>
      </c>
      <c r="H38" s="18">
        <f t="shared" si="4"/>
        <v>6.798292510121458</v>
      </c>
      <c r="I38" s="19">
        <f t="shared" si="5"/>
        <v>32.291889423076924</v>
      </c>
    </row>
    <row r="39" spans="2:9" x14ac:dyDescent="0.3">
      <c r="B39" s="8">
        <f t="shared" si="6"/>
        <v>32</v>
      </c>
      <c r="C39" s="17">
        <v>67237.73</v>
      </c>
      <c r="D39" s="17">
        <f t="shared" si="0"/>
        <v>67237.73</v>
      </c>
      <c r="E39" s="17">
        <f t="shared" si="1"/>
        <v>5603.144166666666</v>
      </c>
      <c r="F39" s="18">
        <f t="shared" si="2"/>
        <v>34.027191295546558</v>
      </c>
      <c r="G39" s="18">
        <f t="shared" si="3"/>
        <v>17.013595647773279</v>
      </c>
      <c r="H39" s="18">
        <f t="shared" si="4"/>
        <v>6.8054382591093114</v>
      </c>
      <c r="I39" s="19">
        <f t="shared" si="5"/>
        <v>32.325831730769231</v>
      </c>
    </row>
    <row r="40" spans="2:9" x14ac:dyDescent="0.3">
      <c r="B40" s="8">
        <f t="shared" si="6"/>
        <v>33</v>
      </c>
      <c r="C40" s="17">
        <v>67303.08</v>
      </c>
      <c r="D40" s="17">
        <f t="shared" si="0"/>
        <v>67303.08</v>
      </c>
      <c r="E40" s="17">
        <f t="shared" si="1"/>
        <v>5608.59</v>
      </c>
      <c r="F40" s="18">
        <f t="shared" si="2"/>
        <v>34.060263157894738</v>
      </c>
      <c r="G40" s="18">
        <f t="shared" si="3"/>
        <v>17.030131578947369</v>
      </c>
      <c r="H40" s="18">
        <f t="shared" si="4"/>
        <v>6.8120526315789478</v>
      </c>
      <c r="I40" s="19">
        <f t="shared" si="5"/>
        <v>32.357250000000001</v>
      </c>
    </row>
    <row r="41" spans="2:9" x14ac:dyDescent="0.3">
      <c r="B41" s="8">
        <f t="shared" si="6"/>
        <v>34</v>
      </c>
      <c r="C41" s="17">
        <v>67363.64</v>
      </c>
      <c r="D41" s="17">
        <f t="shared" si="0"/>
        <v>67363.64</v>
      </c>
      <c r="E41" s="17">
        <f t="shared" si="1"/>
        <v>5613.6366666666663</v>
      </c>
      <c r="F41" s="18">
        <f t="shared" si="2"/>
        <v>34.090910931174086</v>
      </c>
      <c r="G41" s="18">
        <f t="shared" si="3"/>
        <v>17.045455465587043</v>
      </c>
      <c r="H41" s="18">
        <f t="shared" si="4"/>
        <v>6.8181821862348171</v>
      </c>
      <c r="I41" s="19">
        <f t="shared" si="5"/>
        <v>32.386365384615381</v>
      </c>
    </row>
    <row r="42" spans="2:9" x14ac:dyDescent="0.3">
      <c r="B42" s="20">
        <f t="shared" si="6"/>
        <v>35</v>
      </c>
      <c r="C42" s="21">
        <v>67419.66</v>
      </c>
      <c r="D42" s="21">
        <f t="shared" si="0"/>
        <v>67419.66</v>
      </c>
      <c r="E42" s="21">
        <f t="shared" si="1"/>
        <v>5618.3050000000003</v>
      </c>
      <c r="F42" s="22">
        <f t="shared" si="2"/>
        <v>34.119261133603239</v>
      </c>
      <c r="G42" s="22">
        <f t="shared" si="3"/>
        <v>17.059630566801619</v>
      </c>
      <c r="H42" s="22">
        <f t="shared" si="4"/>
        <v>6.8238522267206481</v>
      </c>
      <c r="I42" s="23">
        <f t="shared" si="5"/>
        <v>32.413298076923077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109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28</v>
      </c>
      <c r="C1" s="59" t="s">
        <v>57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123</v>
      </c>
      <c r="L5" s="63" t="s">
        <v>29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40065.370000000003</v>
      </c>
      <c r="D7" s="17">
        <f t="shared" ref="D7:D42" si="0">C7*$I$1</f>
        <v>40065.370000000003</v>
      </c>
      <c r="E7" s="17">
        <f t="shared" ref="E7:E42" si="1">C7/12*$I$1</f>
        <v>3338.7808333333337</v>
      </c>
      <c r="F7" s="18">
        <f t="shared" ref="F7:F42" si="2">D7/1976</f>
        <v>20.275996963562754</v>
      </c>
      <c r="G7" s="18">
        <f>F7/2</f>
        <v>10.137998481781377</v>
      </c>
      <c r="H7" s="18">
        <f>F7/5</f>
        <v>4.0551993927125505</v>
      </c>
      <c r="I7" s="19">
        <f>D7/2080</f>
        <v>19.262197115384616</v>
      </c>
    </row>
    <row r="8" spans="2:13" x14ac:dyDescent="0.3">
      <c r="B8" s="8">
        <f>B7+1</f>
        <v>1</v>
      </c>
      <c r="C8" s="17">
        <v>41221.089999999997</v>
      </c>
      <c r="D8" s="17">
        <f t="shared" si="0"/>
        <v>41221.089999999997</v>
      </c>
      <c r="E8" s="17">
        <f t="shared" si="1"/>
        <v>3435.0908333333332</v>
      </c>
      <c r="F8" s="18">
        <f t="shared" si="2"/>
        <v>20.860875506072873</v>
      </c>
      <c r="G8" s="18">
        <f t="shared" ref="G8:G42" si="3">F8/2</f>
        <v>10.430437753036436</v>
      </c>
      <c r="H8" s="18">
        <f t="shared" ref="H8:H42" si="4">F8/5</f>
        <v>4.1721751012145747</v>
      </c>
      <c r="I8" s="19">
        <f t="shared" ref="I8:I42" si="5">D8/2080</f>
        <v>19.817831730769228</v>
      </c>
    </row>
    <row r="9" spans="2:13" x14ac:dyDescent="0.3">
      <c r="B9" s="8">
        <f t="shared" ref="B9:B42" si="6">B8+1</f>
        <v>2</v>
      </c>
      <c r="C9" s="17">
        <v>42424.99</v>
      </c>
      <c r="D9" s="17">
        <f t="shared" si="0"/>
        <v>42424.99</v>
      </c>
      <c r="E9" s="17">
        <f t="shared" si="1"/>
        <v>3535.415833333333</v>
      </c>
      <c r="F9" s="18">
        <f t="shared" si="2"/>
        <v>21.470136639676113</v>
      </c>
      <c r="G9" s="18">
        <f t="shared" si="3"/>
        <v>10.735068319838057</v>
      </c>
      <c r="H9" s="18">
        <f t="shared" si="4"/>
        <v>4.2940273279352228</v>
      </c>
      <c r="I9" s="19">
        <f t="shared" si="5"/>
        <v>20.396629807692307</v>
      </c>
    </row>
    <row r="10" spans="2:13" x14ac:dyDescent="0.3">
      <c r="B10" s="8">
        <f t="shared" si="6"/>
        <v>3</v>
      </c>
      <c r="C10" s="17">
        <v>43628.89</v>
      </c>
      <c r="D10" s="17">
        <f t="shared" si="0"/>
        <v>43628.89</v>
      </c>
      <c r="E10" s="17">
        <f t="shared" si="1"/>
        <v>3635.7408333333333</v>
      </c>
      <c r="F10" s="18">
        <f t="shared" si="2"/>
        <v>22.079397773279354</v>
      </c>
      <c r="G10" s="18">
        <f t="shared" si="3"/>
        <v>11.039698886639677</v>
      </c>
      <c r="H10" s="18">
        <f t="shared" si="4"/>
        <v>4.4158795546558709</v>
      </c>
      <c r="I10" s="19">
        <f t="shared" si="5"/>
        <v>20.975427884615385</v>
      </c>
    </row>
    <row r="11" spans="2:13" x14ac:dyDescent="0.3">
      <c r="B11" s="8">
        <f t="shared" si="6"/>
        <v>4</v>
      </c>
      <c r="C11" s="17">
        <v>45073.55</v>
      </c>
      <c r="D11" s="17">
        <f t="shared" si="0"/>
        <v>45073.55</v>
      </c>
      <c r="E11" s="17">
        <f t="shared" si="1"/>
        <v>3756.1291666666671</v>
      </c>
      <c r="F11" s="18">
        <f t="shared" si="2"/>
        <v>22.81050101214575</v>
      </c>
      <c r="G11" s="18">
        <f t="shared" si="3"/>
        <v>11.405250506072875</v>
      </c>
      <c r="H11" s="18">
        <f t="shared" si="4"/>
        <v>4.5621002024291499</v>
      </c>
      <c r="I11" s="19">
        <f t="shared" si="5"/>
        <v>21.669975961538462</v>
      </c>
    </row>
    <row r="12" spans="2:13" x14ac:dyDescent="0.3">
      <c r="B12" s="8">
        <f t="shared" si="6"/>
        <v>5</v>
      </c>
      <c r="C12" s="17">
        <v>46951.63</v>
      </c>
      <c r="D12" s="17">
        <f t="shared" si="0"/>
        <v>46951.63</v>
      </c>
      <c r="E12" s="17">
        <f t="shared" si="1"/>
        <v>3912.6358333333333</v>
      </c>
      <c r="F12" s="18">
        <f t="shared" si="2"/>
        <v>23.760946356275301</v>
      </c>
      <c r="G12" s="18">
        <f t="shared" si="3"/>
        <v>11.880473178137651</v>
      </c>
      <c r="H12" s="18">
        <f t="shared" si="4"/>
        <v>4.7521892712550606</v>
      </c>
      <c r="I12" s="19">
        <f t="shared" si="5"/>
        <v>22.572899038461536</v>
      </c>
    </row>
    <row r="13" spans="2:13" x14ac:dyDescent="0.3">
      <c r="B13" s="8">
        <f t="shared" si="6"/>
        <v>6</v>
      </c>
      <c r="C13" s="17">
        <v>46951.63</v>
      </c>
      <c r="D13" s="17">
        <f t="shared" si="0"/>
        <v>46951.63</v>
      </c>
      <c r="E13" s="17">
        <f t="shared" si="1"/>
        <v>3912.6358333333333</v>
      </c>
      <c r="F13" s="18">
        <f t="shared" si="2"/>
        <v>23.760946356275301</v>
      </c>
      <c r="G13" s="18">
        <f t="shared" si="3"/>
        <v>11.880473178137651</v>
      </c>
      <c r="H13" s="18">
        <f t="shared" si="4"/>
        <v>4.7521892712550606</v>
      </c>
      <c r="I13" s="19">
        <f t="shared" si="5"/>
        <v>22.572899038461536</v>
      </c>
    </row>
    <row r="14" spans="2:13" x14ac:dyDescent="0.3">
      <c r="B14" s="8">
        <f t="shared" si="6"/>
        <v>7</v>
      </c>
      <c r="C14" s="17">
        <v>48877.85</v>
      </c>
      <c r="D14" s="17">
        <f t="shared" si="0"/>
        <v>48877.85</v>
      </c>
      <c r="E14" s="17">
        <f t="shared" si="1"/>
        <v>4073.1541666666667</v>
      </c>
      <c r="F14" s="18">
        <f t="shared" si="2"/>
        <v>24.735754048582994</v>
      </c>
      <c r="G14" s="18">
        <f t="shared" si="3"/>
        <v>12.367877024291497</v>
      </c>
      <c r="H14" s="18">
        <f t="shared" si="4"/>
        <v>4.9471508097165984</v>
      </c>
      <c r="I14" s="19">
        <f t="shared" si="5"/>
        <v>23.498966346153846</v>
      </c>
    </row>
    <row r="15" spans="2:13" x14ac:dyDescent="0.3">
      <c r="B15" s="8">
        <f t="shared" si="6"/>
        <v>8</v>
      </c>
      <c r="C15" s="17">
        <v>48877.85</v>
      </c>
      <c r="D15" s="17">
        <f t="shared" si="0"/>
        <v>48877.85</v>
      </c>
      <c r="E15" s="17">
        <f t="shared" si="1"/>
        <v>4073.1541666666667</v>
      </c>
      <c r="F15" s="18">
        <f t="shared" si="2"/>
        <v>24.735754048582994</v>
      </c>
      <c r="G15" s="18">
        <f t="shared" si="3"/>
        <v>12.367877024291497</v>
      </c>
      <c r="H15" s="18">
        <f t="shared" si="4"/>
        <v>4.9471508097165984</v>
      </c>
      <c r="I15" s="19">
        <f t="shared" si="5"/>
        <v>23.498966346153846</v>
      </c>
    </row>
    <row r="16" spans="2:13" x14ac:dyDescent="0.3">
      <c r="B16" s="8">
        <f t="shared" si="6"/>
        <v>9</v>
      </c>
      <c r="C16" s="17">
        <v>50804.08</v>
      </c>
      <c r="D16" s="17">
        <f t="shared" si="0"/>
        <v>50804.08</v>
      </c>
      <c r="E16" s="17">
        <f t="shared" si="1"/>
        <v>4233.6733333333332</v>
      </c>
      <c r="F16" s="18">
        <f t="shared" si="2"/>
        <v>25.710566801619436</v>
      </c>
      <c r="G16" s="18">
        <f t="shared" si="3"/>
        <v>12.855283400809718</v>
      </c>
      <c r="H16" s="18">
        <f t="shared" si="4"/>
        <v>5.1421133603238873</v>
      </c>
      <c r="I16" s="19">
        <f t="shared" si="5"/>
        <v>24.425038461538463</v>
      </c>
    </row>
    <row r="17" spans="2:9" x14ac:dyDescent="0.3">
      <c r="B17" s="8">
        <f t="shared" si="6"/>
        <v>10</v>
      </c>
      <c r="C17" s="17">
        <v>50804.08</v>
      </c>
      <c r="D17" s="17">
        <f t="shared" si="0"/>
        <v>50804.08</v>
      </c>
      <c r="E17" s="17">
        <f t="shared" si="1"/>
        <v>4233.6733333333332</v>
      </c>
      <c r="F17" s="18">
        <f t="shared" si="2"/>
        <v>25.710566801619436</v>
      </c>
      <c r="G17" s="18">
        <f t="shared" si="3"/>
        <v>12.855283400809718</v>
      </c>
      <c r="H17" s="18">
        <f t="shared" si="4"/>
        <v>5.1421133603238873</v>
      </c>
      <c r="I17" s="19">
        <f t="shared" si="5"/>
        <v>24.425038461538463</v>
      </c>
    </row>
    <row r="18" spans="2:9" x14ac:dyDescent="0.3">
      <c r="B18" s="8">
        <f t="shared" si="6"/>
        <v>11</v>
      </c>
      <c r="C18" s="17">
        <v>53211.82</v>
      </c>
      <c r="D18" s="17">
        <f t="shared" si="0"/>
        <v>53211.82</v>
      </c>
      <c r="E18" s="17">
        <f t="shared" si="1"/>
        <v>4434.3183333333336</v>
      </c>
      <c r="F18" s="18">
        <f t="shared" si="2"/>
        <v>26.929058704453443</v>
      </c>
      <c r="G18" s="18">
        <f t="shared" si="3"/>
        <v>13.464529352226721</v>
      </c>
      <c r="H18" s="18">
        <f t="shared" si="4"/>
        <v>5.3858117408906887</v>
      </c>
      <c r="I18" s="19">
        <f t="shared" si="5"/>
        <v>25.582605769230771</v>
      </c>
    </row>
    <row r="19" spans="2:9" x14ac:dyDescent="0.3">
      <c r="B19" s="8">
        <f t="shared" si="6"/>
        <v>12</v>
      </c>
      <c r="C19" s="17">
        <v>53211.82</v>
      </c>
      <c r="D19" s="17">
        <f t="shared" si="0"/>
        <v>53211.82</v>
      </c>
      <c r="E19" s="17">
        <f t="shared" si="1"/>
        <v>4434.3183333333336</v>
      </c>
      <c r="F19" s="18">
        <f t="shared" si="2"/>
        <v>26.929058704453443</v>
      </c>
      <c r="G19" s="18">
        <f t="shared" si="3"/>
        <v>13.464529352226721</v>
      </c>
      <c r="H19" s="18">
        <f t="shared" si="4"/>
        <v>5.3858117408906887</v>
      </c>
      <c r="I19" s="19">
        <f t="shared" si="5"/>
        <v>25.582605769230771</v>
      </c>
    </row>
    <row r="20" spans="2:9" x14ac:dyDescent="0.3">
      <c r="B20" s="8">
        <f t="shared" si="6"/>
        <v>13</v>
      </c>
      <c r="C20" s="17">
        <v>55378.84</v>
      </c>
      <c r="D20" s="17">
        <f t="shared" si="0"/>
        <v>55378.84</v>
      </c>
      <c r="E20" s="17">
        <f t="shared" si="1"/>
        <v>4614.9033333333327</v>
      </c>
      <c r="F20" s="18">
        <f t="shared" si="2"/>
        <v>28.025728744939268</v>
      </c>
      <c r="G20" s="18">
        <f t="shared" si="3"/>
        <v>14.012864372469634</v>
      </c>
      <c r="H20" s="18">
        <f t="shared" si="4"/>
        <v>5.6051457489878533</v>
      </c>
      <c r="I20" s="19">
        <f t="shared" si="5"/>
        <v>26.624442307692306</v>
      </c>
    </row>
    <row r="21" spans="2:9" x14ac:dyDescent="0.3">
      <c r="B21" s="8">
        <f t="shared" si="6"/>
        <v>14</v>
      </c>
      <c r="C21" s="17">
        <v>55378.84</v>
      </c>
      <c r="D21" s="17">
        <f t="shared" si="0"/>
        <v>55378.84</v>
      </c>
      <c r="E21" s="17">
        <f t="shared" si="1"/>
        <v>4614.9033333333327</v>
      </c>
      <c r="F21" s="18">
        <f t="shared" si="2"/>
        <v>28.025728744939268</v>
      </c>
      <c r="G21" s="18">
        <f t="shared" si="3"/>
        <v>14.012864372469634</v>
      </c>
      <c r="H21" s="18">
        <f t="shared" si="4"/>
        <v>5.6051457489878533</v>
      </c>
      <c r="I21" s="19">
        <f t="shared" si="5"/>
        <v>26.624442307692306</v>
      </c>
    </row>
    <row r="22" spans="2:9" x14ac:dyDescent="0.3">
      <c r="B22" s="8">
        <f t="shared" si="6"/>
        <v>15</v>
      </c>
      <c r="C22" s="17">
        <v>57545.85</v>
      </c>
      <c r="D22" s="17">
        <f t="shared" si="0"/>
        <v>57545.85</v>
      </c>
      <c r="E22" s="17">
        <f t="shared" si="1"/>
        <v>4795.4875000000002</v>
      </c>
      <c r="F22" s="18">
        <f t="shared" si="2"/>
        <v>29.122393724696355</v>
      </c>
      <c r="G22" s="18">
        <f t="shared" si="3"/>
        <v>14.561196862348178</v>
      </c>
      <c r="H22" s="18">
        <f t="shared" si="4"/>
        <v>5.8244787449392712</v>
      </c>
      <c r="I22" s="19">
        <f t="shared" si="5"/>
        <v>27.666274038461538</v>
      </c>
    </row>
    <row r="23" spans="2:9" x14ac:dyDescent="0.3">
      <c r="B23" s="8">
        <f t="shared" si="6"/>
        <v>16</v>
      </c>
      <c r="C23" s="17">
        <v>57545.85</v>
      </c>
      <c r="D23" s="17">
        <f t="shared" si="0"/>
        <v>57545.85</v>
      </c>
      <c r="E23" s="17">
        <f t="shared" si="1"/>
        <v>4795.4875000000002</v>
      </c>
      <c r="F23" s="18">
        <f t="shared" si="2"/>
        <v>29.122393724696355</v>
      </c>
      <c r="G23" s="18">
        <f t="shared" si="3"/>
        <v>14.561196862348178</v>
      </c>
      <c r="H23" s="18">
        <f t="shared" si="4"/>
        <v>5.8244787449392712</v>
      </c>
      <c r="I23" s="19">
        <f t="shared" si="5"/>
        <v>27.666274038461538</v>
      </c>
    </row>
    <row r="24" spans="2:9" x14ac:dyDescent="0.3">
      <c r="B24" s="8">
        <f t="shared" si="6"/>
        <v>17</v>
      </c>
      <c r="C24" s="17">
        <v>59953.599999999999</v>
      </c>
      <c r="D24" s="17">
        <f t="shared" si="0"/>
        <v>59953.599999999999</v>
      </c>
      <c r="E24" s="17">
        <f t="shared" si="1"/>
        <v>4996.1333333333332</v>
      </c>
      <c r="F24" s="18">
        <f t="shared" si="2"/>
        <v>30.340890688259108</v>
      </c>
      <c r="G24" s="18">
        <f t="shared" si="3"/>
        <v>15.170445344129554</v>
      </c>
      <c r="H24" s="18">
        <f t="shared" si="4"/>
        <v>6.068178137651822</v>
      </c>
      <c r="I24" s="19">
        <f t="shared" si="5"/>
        <v>28.823846153846151</v>
      </c>
    </row>
    <row r="25" spans="2:9" x14ac:dyDescent="0.3">
      <c r="B25" s="8">
        <f t="shared" si="6"/>
        <v>18</v>
      </c>
      <c r="C25" s="17">
        <v>59953.599999999999</v>
      </c>
      <c r="D25" s="17">
        <f t="shared" si="0"/>
        <v>59953.599999999999</v>
      </c>
      <c r="E25" s="17">
        <f t="shared" si="1"/>
        <v>4996.1333333333332</v>
      </c>
      <c r="F25" s="18">
        <f t="shared" si="2"/>
        <v>30.340890688259108</v>
      </c>
      <c r="G25" s="18">
        <f t="shared" si="3"/>
        <v>15.170445344129554</v>
      </c>
      <c r="H25" s="18">
        <f t="shared" si="4"/>
        <v>6.068178137651822</v>
      </c>
      <c r="I25" s="19">
        <f t="shared" si="5"/>
        <v>28.823846153846151</v>
      </c>
    </row>
    <row r="26" spans="2:9" x14ac:dyDescent="0.3">
      <c r="B26" s="8">
        <f t="shared" si="6"/>
        <v>19</v>
      </c>
      <c r="C26" s="17">
        <v>59953.599999999999</v>
      </c>
      <c r="D26" s="17">
        <f t="shared" si="0"/>
        <v>59953.599999999999</v>
      </c>
      <c r="E26" s="17">
        <f t="shared" si="1"/>
        <v>4996.1333333333332</v>
      </c>
      <c r="F26" s="18">
        <f t="shared" si="2"/>
        <v>30.340890688259108</v>
      </c>
      <c r="G26" s="18">
        <f t="shared" si="3"/>
        <v>15.170445344129554</v>
      </c>
      <c r="H26" s="18">
        <f t="shared" si="4"/>
        <v>6.068178137651822</v>
      </c>
      <c r="I26" s="19">
        <f t="shared" si="5"/>
        <v>28.823846153846151</v>
      </c>
    </row>
    <row r="27" spans="2:9" x14ac:dyDescent="0.3">
      <c r="B27" s="8">
        <f t="shared" si="6"/>
        <v>20</v>
      </c>
      <c r="C27" s="17">
        <v>62120.62</v>
      </c>
      <c r="D27" s="17">
        <f t="shared" si="0"/>
        <v>62120.62</v>
      </c>
      <c r="E27" s="17">
        <f t="shared" si="1"/>
        <v>5176.7183333333332</v>
      </c>
      <c r="F27" s="18">
        <f t="shared" si="2"/>
        <v>31.437560728744941</v>
      </c>
      <c r="G27" s="18">
        <f t="shared" si="3"/>
        <v>15.718780364372471</v>
      </c>
      <c r="H27" s="18">
        <f t="shared" si="4"/>
        <v>6.2875121457489884</v>
      </c>
      <c r="I27" s="19">
        <f t="shared" si="5"/>
        <v>29.865682692307693</v>
      </c>
    </row>
    <row r="28" spans="2:9" x14ac:dyDescent="0.3">
      <c r="B28" s="8">
        <f t="shared" si="6"/>
        <v>21</v>
      </c>
      <c r="C28" s="17">
        <v>62120.62</v>
      </c>
      <c r="D28" s="17">
        <f t="shared" si="0"/>
        <v>62120.62</v>
      </c>
      <c r="E28" s="17">
        <f t="shared" si="1"/>
        <v>5176.7183333333332</v>
      </c>
      <c r="F28" s="18">
        <f t="shared" si="2"/>
        <v>31.437560728744941</v>
      </c>
      <c r="G28" s="18">
        <f t="shared" si="3"/>
        <v>15.718780364372471</v>
      </c>
      <c r="H28" s="18">
        <f t="shared" si="4"/>
        <v>6.2875121457489884</v>
      </c>
      <c r="I28" s="19">
        <f t="shared" si="5"/>
        <v>29.865682692307693</v>
      </c>
    </row>
    <row r="29" spans="2:9" x14ac:dyDescent="0.3">
      <c r="B29" s="8">
        <f t="shared" si="6"/>
        <v>22</v>
      </c>
      <c r="C29" s="17">
        <v>64528.36</v>
      </c>
      <c r="D29" s="17">
        <f t="shared" si="0"/>
        <v>64528.36</v>
      </c>
      <c r="E29" s="17">
        <f t="shared" si="1"/>
        <v>5377.3633333333337</v>
      </c>
      <c r="F29" s="18">
        <f t="shared" si="2"/>
        <v>32.656052631578945</v>
      </c>
      <c r="G29" s="18">
        <f t="shared" si="3"/>
        <v>16.328026315789472</v>
      </c>
      <c r="H29" s="18">
        <f t="shared" si="4"/>
        <v>6.5312105263157889</v>
      </c>
      <c r="I29" s="19">
        <f t="shared" si="5"/>
        <v>31.023250000000001</v>
      </c>
    </row>
    <row r="30" spans="2:9" x14ac:dyDescent="0.3">
      <c r="B30" s="8">
        <f t="shared" si="6"/>
        <v>23</v>
      </c>
      <c r="C30" s="17">
        <v>66936.160000000003</v>
      </c>
      <c r="D30" s="17">
        <f t="shared" si="0"/>
        <v>66936.160000000003</v>
      </c>
      <c r="E30" s="17">
        <f t="shared" si="1"/>
        <v>5578.0133333333333</v>
      </c>
      <c r="F30" s="18">
        <f t="shared" si="2"/>
        <v>33.874574898785426</v>
      </c>
      <c r="G30" s="18">
        <f t="shared" si="3"/>
        <v>16.937287449392713</v>
      </c>
      <c r="H30" s="18">
        <f t="shared" si="4"/>
        <v>6.7749149797570851</v>
      </c>
      <c r="I30" s="19">
        <f t="shared" si="5"/>
        <v>32.180846153846154</v>
      </c>
    </row>
    <row r="31" spans="2:9" x14ac:dyDescent="0.3">
      <c r="B31" s="8">
        <f t="shared" si="6"/>
        <v>24</v>
      </c>
      <c r="C31" s="17">
        <v>68862.39</v>
      </c>
      <c r="D31" s="17">
        <f t="shared" si="0"/>
        <v>68862.39</v>
      </c>
      <c r="E31" s="17">
        <f t="shared" si="1"/>
        <v>5738.5325000000003</v>
      </c>
      <c r="F31" s="18">
        <f t="shared" si="2"/>
        <v>34.849387651821864</v>
      </c>
      <c r="G31" s="18">
        <f t="shared" si="3"/>
        <v>17.424693825910932</v>
      </c>
      <c r="H31" s="18">
        <f t="shared" si="4"/>
        <v>6.9698775303643732</v>
      </c>
      <c r="I31" s="19">
        <f t="shared" si="5"/>
        <v>33.106918269230768</v>
      </c>
    </row>
    <row r="32" spans="2:9" x14ac:dyDescent="0.3">
      <c r="B32" s="8">
        <f t="shared" si="6"/>
        <v>25</v>
      </c>
      <c r="C32" s="17">
        <v>68987.320000000007</v>
      </c>
      <c r="D32" s="17">
        <f t="shared" si="0"/>
        <v>68987.320000000007</v>
      </c>
      <c r="E32" s="17">
        <f t="shared" si="1"/>
        <v>5748.9433333333336</v>
      </c>
      <c r="F32" s="18">
        <f t="shared" si="2"/>
        <v>34.912611336032391</v>
      </c>
      <c r="G32" s="18">
        <f t="shared" si="3"/>
        <v>17.456305668016196</v>
      </c>
      <c r="H32" s="18">
        <f t="shared" si="4"/>
        <v>6.9825222672064786</v>
      </c>
      <c r="I32" s="19">
        <f t="shared" si="5"/>
        <v>33.166980769230776</v>
      </c>
    </row>
    <row r="33" spans="2:9" x14ac:dyDescent="0.3">
      <c r="B33" s="8">
        <f t="shared" si="6"/>
        <v>26</v>
      </c>
      <c r="C33" s="17">
        <v>69103.09</v>
      </c>
      <c r="D33" s="17">
        <f t="shared" si="0"/>
        <v>69103.09</v>
      </c>
      <c r="E33" s="17">
        <f t="shared" si="1"/>
        <v>5758.5908333333327</v>
      </c>
      <c r="F33" s="18">
        <f t="shared" si="2"/>
        <v>34.971199392712549</v>
      </c>
      <c r="G33" s="18">
        <f t="shared" si="3"/>
        <v>17.485599696356275</v>
      </c>
      <c r="H33" s="18">
        <f t="shared" si="4"/>
        <v>6.9942398785425102</v>
      </c>
      <c r="I33" s="19">
        <f t="shared" si="5"/>
        <v>33.22263942307692</v>
      </c>
    </row>
    <row r="34" spans="2:9" x14ac:dyDescent="0.3">
      <c r="B34" s="8">
        <f t="shared" si="6"/>
        <v>27</v>
      </c>
      <c r="C34" s="17">
        <v>69210.34</v>
      </c>
      <c r="D34" s="17">
        <f t="shared" si="0"/>
        <v>69210.34</v>
      </c>
      <c r="E34" s="17">
        <f t="shared" si="1"/>
        <v>5767.5283333333327</v>
      </c>
      <c r="F34" s="18">
        <f t="shared" si="2"/>
        <v>35.025475708502022</v>
      </c>
      <c r="G34" s="18">
        <f t="shared" si="3"/>
        <v>17.512737854251011</v>
      </c>
      <c r="H34" s="18">
        <f t="shared" si="4"/>
        <v>7.0050951417004041</v>
      </c>
      <c r="I34" s="19">
        <f t="shared" si="5"/>
        <v>33.274201923076923</v>
      </c>
    </row>
    <row r="35" spans="2:9" x14ac:dyDescent="0.3">
      <c r="B35" s="8">
        <f t="shared" si="6"/>
        <v>28</v>
      </c>
      <c r="C35" s="17">
        <v>69309.710000000006</v>
      </c>
      <c r="D35" s="17">
        <f t="shared" si="0"/>
        <v>69309.710000000006</v>
      </c>
      <c r="E35" s="17">
        <f t="shared" si="1"/>
        <v>5775.8091666666669</v>
      </c>
      <c r="F35" s="18">
        <f t="shared" si="2"/>
        <v>35.075764170040486</v>
      </c>
      <c r="G35" s="18">
        <f t="shared" si="3"/>
        <v>17.537882085020243</v>
      </c>
      <c r="H35" s="18">
        <f t="shared" si="4"/>
        <v>7.0151528340080969</v>
      </c>
      <c r="I35" s="19">
        <f t="shared" si="5"/>
        <v>33.321975961538463</v>
      </c>
    </row>
    <row r="36" spans="2:9" x14ac:dyDescent="0.3">
      <c r="B36" s="8">
        <f t="shared" si="6"/>
        <v>29</v>
      </c>
      <c r="C36" s="17">
        <v>69401.72</v>
      </c>
      <c r="D36" s="17">
        <f t="shared" si="0"/>
        <v>69401.72</v>
      </c>
      <c r="E36" s="17">
        <f t="shared" si="1"/>
        <v>5783.4766666666665</v>
      </c>
      <c r="F36" s="18">
        <f t="shared" si="2"/>
        <v>35.122327935222671</v>
      </c>
      <c r="G36" s="18">
        <f t="shared" si="3"/>
        <v>17.561163967611336</v>
      </c>
      <c r="H36" s="18">
        <f t="shared" si="4"/>
        <v>7.0244655870445341</v>
      </c>
      <c r="I36" s="19">
        <f t="shared" si="5"/>
        <v>33.366211538461542</v>
      </c>
    </row>
    <row r="37" spans="2:9" x14ac:dyDescent="0.3">
      <c r="B37" s="8">
        <f t="shared" si="6"/>
        <v>30</v>
      </c>
      <c r="C37" s="17">
        <v>69487.02</v>
      </c>
      <c r="D37" s="17">
        <f t="shared" si="0"/>
        <v>69487.02</v>
      </c>
      <c r="E37" s="17">
        <f t="shared" si="1"/>
        <v>5790.585</v>
      </c>
      <c r="F37" s="18">
        <f t="shared" si="2"/>
        <v>35.165495951417007</v>
      </c>
      <c r="G37" s="18">
        <f t="shared" si="3"/>
        <v>17.582747975708504</v>
      </c>
      <c r="H37" s="18">
        <f t="shared" si="4"/>
        <v>7.0330991902834015</v>
      </c>
      <c r="I37" s="19">
        <f t="shared" si="5"/>
        <v>33.407221153846159</v>
      </c>
    </row>
    <row r="38" spans="2:9" x14ac:dyDescent="0.3">
      <c r="B38" s="8">
        <f t="shared" si="6"/>
        <v>31</v>
      </c>
      <c r="C38" s="17">
        <v>69565.960000000006</v>
      </c>
      <c r="D38" s="17">
        <f t="shared" si="0"/>
        <v>69565.960000000006</v>
      </c>
      <c r="E38" s="17">
        <f t="shared" si="1"/>
        <v>5797.1633333333339</v>
      </c>
      <c r="F38" s="18">
        <f t="shared" si="2"/>
        <v>35.205445344129558</v>
      </c>
      <c r="G38" s="18">
        <f t="shared" si="3"/>
        <v>17.602722672064779</v>
      </c>
      <c r="H38" s="18">
        <f t="shared" si="4"/>
        <v>7.0410890688259116</v>
      </c>
      <c r="I38" s="19">
        <f t="shared" si="5"/>
        <v>33.445173076923083</v>
      </c>
    </row>
    <row r="39" spans="2:9" x14ac:dyDescent="0.3">
      <c r="B39" s="8">
        <f t="shared" si="6"/>
        <v>32</v>
      </c>
      <c r="C39" s="17">
        <v>69639.09</v>
      </c>
      <c r="D39" s="17">
        <f t="shared" si="0"/>
        <v>69639.09</v>
      </c>
      <c r="E39" s="17">
        <f t="shared" si="1"/>
        <v>5803.2574999999997</v>
      </c>
      <c r="F39" s="18">
        <f t="shared" si="2"/>
        <v>35.24245445344129</v>
      </c>
      <c r="G39" s="18">
        <f t="shared" si="3"/>
        <v>17.621227226720645</v>
      </c>
      <c r="H39" s="18">
        <f t="shared" si="4"/>
        <v>7.0484908906882584</v>
      </c>
      <c r="I39" s="19">
        <f t="shared" si="5"/>
        <v>33.48033173076923</v>
      </c>
    </row>
    <row r="40" spans="2:9" x14ac:dyDescent="0.3">
      <c r="B40" s="8">
        <f t="shared" si="6"/>
        <v>33</v>
      </c>
      <c r="C40" s="17">
        <v>69706.77</v>
      </c>
      <c r="D40" s="17">
        <f t="shared" si="0"/>
        <v>69706.77</v>
      </c>
      <c r="E40" s="17">
        <f t="shared" si="1"/>
        <v>5808.8975</v>
      </c>
      <c r="F40" s="18">
        <f t="shared" si="2"/>
        <v>35.27670546558705</v>
      </c>
      <c r="G40" s="18">
        <f t="shared" si="3"/>
        <v>17.638352732793525</v>
      </c>
      <c r="H40" s="18">
        <f t="shared" si="4"/>
        <v>7.0553410931174101</v>
      </c>
      <c r="I40" s="19">
        <f t="shared" si="5"/>
        <v>33.512870192307695</v>
      </c>
    </row>
    <row r="41" spans="2:9" x14ac:dyDescent="0.3">
      <c r="B41" s="8">
        <f t="shared" si="6"/>
        <v>34</v>
      </c>
      <c r="C41" s="17">
        <v>69769.490000000005</v>
      </c>
      <c r="D41" s="17">
        <f t="shared" si="0"/>
        <v>69769.490000000005</v>
      </c>
      <c r="E41" s="17">
        <f t="shared" si="1"/>
        <v>5814.1241666666674</v>
      </c>
      <c r="F41" s="18">
        <f t="shared" si="2"/>
        <v>35.308446356275304</v>
      </c>
      <c r="G41" s="18">
        <f t="shared" si="3"/>
        <v>17.654223178137652</v>
      </c>
      <c r="H41" s="18">
        <f t="shared" si="4"/>
        <v>7.0616892712550605</v>
      </c>
      <c r="I41" s="19">
        <f t="shared" si="5"/>
        <v>33.543024038461539</v>
      </c>
    </row>
    <row r="42" spans="2:9" x14ac:dyDescent="0.3">
      <c r="B42" s="20">
        <f t="shared" si="6"/>
        <v>35</v>
      </c>
      <c r="C42" s="21">
        <v>69827.520000000004</v>
      </c>
      <c r="D42" s="21">
        <f t="shared" si="0"/>
        <v>69827.520000000004</v>
      </c>
      <c r="E42" s="21">
        <f t="shared" si="1"/>
        <v>5818.96</v>
      </c>
      <c r="F42" s="22">
        <f t="shared" si="2"/>
        <v>35.33781376518219</v>
      </c>
      <c r="G42" s="22">
        <f t="shared" si="3"/>
        <v>17.668906882591095</v>
      </c>
      <c r="H42" s="22">
        <f t="shared" si="4"/>
        <v>7.0675627530364382</v>
      </c>
      <c r="I42" s="23">
        <f t="shared" si="5"/>
        <v>33.57092307692308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332031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30</v>
      </c>
      <c r="C1" s="59" t="s">
        <v>58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124</v>
      </c>
      <c r="L5" s="63" t="s">
        <v>39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41446.93</v>
      </c>
      <c r="D7" s="17">
        <f t="shared" ref="D7:D42" si="0">C7*$I$1</f>
        <v>41446.93</v>
      </c>
      <c r="E7" s="17">
        <f t="shared" ref="E7:E42" si="1">C7/12*$I$1</f>
        <v>3453.9108333333334</v>
      </c>
      <c r="F7" s="18">
        <f t="shared" ref="F7:F42" si="2">D7/1976</f>
        <v>20.975167004048583</v>
      </c>
      <c r="G7" s="18">
        <f>F7/2</f>
        <v>10.487583502024291</v>
      </c>
      <c r="H7" s="18">
        <f>F7/5</f>
        <v>4.1950334008097165</v>
      </c>
      <c r="I7" s="19">
        <f>D7/2080</f>
        <v>19.926408653846153</v>
      </c>
    </row>
    <row r="8" spans="2:13" x14ac:dyDescent="0.3">
      <c r="B8" s="8">
        <f>B7+1</f>
        <v>1</v>
      </c>
      <c r="C8" s="17">
        <v>42642.55</v>
      </c>
      <c r="D8" s="17">
        <f t="shared" si="0"/>
        <v>42642.55</v>
      </c>
      <c r="E8" s="17">
        <f t="shared" si="1"/>
        <v>3553.5458333333336</v>
      </c>
      <c r="F8" s="18">
        <f t="shared" si="2"/>
        <v>21.580237854251013</v>
      </c>
      <c r="G8" s="18">
        <f t="shared" ref="G8:G42" si="3">F8/2</f>
        <v>10.790118927125507</v>
      </c>
      <c r="H8" s="18">
        <f t="shared" ref="H8:H42" si="4">F8/5</f>
        <v>4.3160475708502029</v>
      </c>
      <c r="I8" s="19">
        <f t="shared" ref="I8:I42" si="5">D8/2080</f>
        <v>20.501225961538463</v>
      </c>
    </row>
    <row r="9" spans="2:13" x14ac:dyDescent="0.3">
      <c r="B9" s="8">
        <f t="shared" ref="B9:B42" si="6">B8+1</f>
        <v>2</v>
      </c>
      <c r="C9" s="17">
        <v>43887.96</v>
      </c>
      <c r="D9" s="17">
        <f t="shared" si="0"/>
        <v>43887.96</v>
      </c>
      <c r="E9" s="17">
        <f t="shared" si="1"/>
        <v>3657.33</v>
      </c>
      <c r="F9" s="18">
        <f t="shared" si="2"/>
        <v>22.210506072874495</v>
      </c>
      <c r="G9" s="18">
        <f t="shared" si="3"/>
        <v>11.105253036437247</v>
      </c>
      <c r="H9" s="18">
        <f t="shared" si="4"/>
        <v>4.4421012145748993</v>
      </c>
      <c r="I9" s="19">
        <f t="shared" si="5"/>
        <v>21.099980769230768</v>
      </c>
    </row>
    <row r="10" spans="2:13" x14ac:dyDescent="0.3">
      <c r="B10" s="8">
        <f t="shared" si="6"/>
        <v>3</v>
      </c>
      <c r="C10" s="17">
        <v>45133.31</v>
      </c>
      <c r="D10" s="17">
        <f t="shared" si="0"/>
        <v>45133.31</v>
      </c>
      <c r="E10" s="17">
        <f t="shared" si="1"/>
        <v>3761.1091666666666</v>
      </c>
      <c r="F10" s="18">
        <f t="shared" si="2"/>
        <v>22.840743927125505</v>
      </c>
      <c r="G10" s="18">
        <f t="shared" si="3"/>
        <v>11.420371963562753</v>
      </c>
      <c r="H10" s="18">
        <f t="shared" si="4"/>
        <v>4.5681487854251008</v>
      </c>
      <c r="I10" s="19">
        <f t="shared" si="5"/>
        <v>21.698706730769231</v>
      </c>
    </row>
    <row r="11" spans="2:13" x14ac:dyDescent="0.3">
      <c r="B11" s="8">
        <f t="shared" si="6"/>
        <v>4</v>
      </c>
      <c r="C11" s="17">
        <v>46627.839999999997</v>
      </c>
      <c r="D11" s="17">
        <f t="shared" si="0"/>
        <v>46627.839999999997</v>
      </c>
      <c r="E11" s="17">
        <f t="shared" si="1"/>
        <v>3885.6533333333332</v>
      </c>
      <c r="F11" s="18">
        <f t="shared" si="2"/>
        <v>23.597085020242915</v>
      </c>
      <c r="G11" s="18">
        <f t="shared" si="3"/>
        <v>11.798542510121457</v>
      </c>
      <c r="H11" s="18">
        <f t="shared" si="4"/>
        <v>4.7194170040485828</v>
      </c>
      <c r="I11" s="19">
        <f t="shared" si="5"/>
        <v>22.417230769230766</v>
      </c>
    </row>
    <row r="12" spans="2:13" x14ac:dyDescent="0.3">
      <c r="B12" s="8">
        <f t="shared" si="6"/>
        <v>5</v>
      </c>
      <c r="C12" s="17">
        <v>48570.63</v>
      </c>
      <c r="D12" s="17">
        <f t="shared" si="0"/>
        <v>48570.63</v>
      </c>
      <c r="E12" s="17">
        <f t="shared" si="1"/>
        <v>4047.5524999999998</v>
      </c>
      <c r="F12" s="18">
        <f t="shared" si="2"/>
        <v>24.580278340080969</v>
      </c>
      <c r="G12" s="18">
        <f t="shared" si="3"/>
        <v>12.290139170040485</v>
      </c>
      <c r="H12" s="18">
        <f t="shared" si="4"/>
        <v>4.9160556680161935</v>
      </c>
      <c r="I12" s="19">
        <f t="shared" si="5"/>
        <v>23.351264423076923</v>
      </c>
    </row>
    <row r="13" spans="2:13" x14ac:dyDescent="0.3">
      <c r="B13" s="8">
        <f t="shared" si="6"/>
        <v>6</v>
      </c>
      <c r="C13" s="17">
        <v>48570.63</v>
      </c>
      <c r="D13" s="17">
        <f t="shared" si="0"/>
        <v>48570.63</v>
      </c>
      <c r="E13" s="17">
        <f t="shared" si="1"/>
        <v>4047.5524999999998</v>
      </c>
      <c r="F13" s="18">
        <f t="shared" si="2"/>
        <v>24.580278340080969</v>
      </c>
      <c r="G13" s="18">
        <f t="shared" si="3"/>
        <v>12.290139170040485</v>
      </c>
      <c r="H13" s="18">
        <f t="shared" si="4"/>
        <v>4.9160556680161935</v>
      </c>
      <c r="I13" s="19">
        <f t="shared" si="5"/>
        <v>23.351264423076923</v>
      </c>
    </row>
    <row r="14" spans="2:13" x14ac:dyDescent="0.3">
      <c r="B14" s="8">
        <f t="shared" si="6"/>
        <v>7</v>
      </c>
      <c r="C14" s="17">
        <v>50563.28</v>
      </c>
      <c r="D14" s="17">
        <f t="shared" si="0"/>
        <v>50563.28</v>
      </c>
      <c r="E14" s="17">
        <f t="shared" si="1"/>
        <v>4213.6066666666666</v>
      </c>
      <c r="F14" s="18">
        <f t="shared" si="2"/>
        <v>25.588704453441295</v>
      </c>
      <c r="G14" s="18">
        <f t="shared" si="3"/>
        <v>12.794352226720648</v>
      </c>
      <c r="H14" s="18">
        <f t="shared" si="4"/>
        <v>5.1177408906882587</v>
      </c>
      <c r="I14" s="19">
        <f t="shared" si="5"/>
        <v>24.309269230769232</v>
      </c>
    </row>
    <row r="15" spans="2:13" x14ac:dyDescent="0.3">
      <c r="B15" s="8">
        <f t="shared" si="6"/>
        <v>8</v>
      </c>
      <c r="C15" s="17">
        <v>50563.28</v>
      </c>
      <c r="D15" s="17">
        <f t="shared" si="0"/>
        <v>50563.28</v>
      </c>
      <c r="E15" s="17">
        <f t="shared" si="1"/>
        <v>4213.6066666666666</v>
      </c>
      <c r="F15" s="18">
        <f t="shared" si="2"/>
        <v>25.588704453441295</v>
      </c>
      <c r="G15" s="18">
        <f t="shared" si="3"/>
        <v>12.794352226720648</v>
      </c>
      <c r="H15" s="18">
        <f t="shared" si="4"/>
        <v>5.1177408906882587</v>
      </c>
      <c r="I15" s="19">
        <f t="shared" si="5"/>
        <v>24.309269230769232</v>
      </c>
    </row>
    <row r="16" spans="2:13" x14ac:dyDescent="0.3">
      <c r="B16" s="8">
        <f t="shared" si="6"/>
        <v>9</v>
      </c>
      <c r="C16" s="17">
        <v>52555.9</v>
      </c>
      <c r="D16" s="17">
        <f t="shared" si="0"/>
        <v>52555.9</v>
      </c>
      <c r="E16" s="17">
        <f t="shared" si="1"/>
        <v>4379.6583333333338</v>
      </c>
      <c r="F16" s="18">
        <f t="shared" si="2"/>
        <v>26.597115384615385</v>
      </c>
      <c r="G16" s="18">
        <f t="shared" si="3"/>
        <v>13.298557692307693</v>
      </c>
      <c r="H16" s="18">
        <f t="shared" si="4"/>
        <v>5.3194230769230773</v>
      </c>
      <c r="I16" s="19">
        <f t="shared" si="5"/>
        <v>25.267259615384617</v>
      </c>
    </row>
    <row r="17" spans="2:9" x14ac:dyDescent="0.3">
      <c r="B17" s="8">
        <f t="shared" si="6"/>
        <v>10</v>
      </c>
      <c r="C17" s="17">
        <v>52555.9</v>
      </c>
      <c r="D17" s="17">
        <f t="shared" si="0"/>
        <v>52555.9</v>
      </c>
      <c r="E17" s="17">
        <f t="shared" si="1"/>
        <v>4379.6583333333338</v>
      </c>
      <c r="F17" s="18">
        <f t="shared" si="2"/>
        <v>26.597115384615385</v>
      </c>
      <c r="G17" s="18">
        <f t="shared" si="3"/>
        <v>13.298557692307693</v>
      </c>
      <c r="H17" s="18">
        <f t="shared" si="4"/>
        <v>5.3194230769230773</v>
      </c>
      <c r="I17" s="19">
        <f t="shared" si="5"/>
        <v>25.267259615384617</v>
      </c>
    </row>
    <row r="18" spans="2:9" x14ac:dyDescent="0.3">
      <c r="B18" s="8">
        <f t="shared" si="6"/>
        <v>11</v>
      </c>
      <c r="C18" s="17">
        <v>55046.71</v>
      </c>
      <c r="D18" s="17">
        <f t="shared" si="0"/>
        <v>55046.71</v>
      </c>
      <c r="E18" s="17">
        <f t="shared" si="1"/>
        <v>4587.225833333333</v>
      </c>
      <c r="F18" s="18">
        <f t="shared" si="2"/>
        <v>27.857646761133601</v>
      </c>
      <c r="G18" s="18">
        <f t="shared" si="3"/>
        <v>13.928823380566801</v>
      </c>
      <c r="H18" s="18">
        <f t="shared" si="4"/>
        <v>5.5715293522267206</v>
      </c>
      <c r="I18" s="19">
        <f t="shared" si="5"/>
        <v>26.464764423076922</v>
      </c>
    </row>
    <row r="19" spans="2:9" x14ac:dyDescent="0.3">
      <c r="B19" s="8">
        <f t="shared" si="6"/>
        <v>12</v>
      </c>
      <c r="C19" s="17">
        <v>55046.71</v>
      </c>
      <c r="D19" s="17">
        <f t="shared" si="0"/>
        <v>55046.71</v>
      </c>
      <c r="E19" s="17">
        <f t="shared" si="1"/>
        <v>4587.225833333333</v>
      </c>
      <c r="F19" s="18">
        <f t="shared" si="2"/>
        <v>27.857646761133601</v>
      </c>
      <c r="G19" s="18">
        <f t="shared" si="3"/>
        <v>13.928823380566801</v>
      </c>
      <c r="H19" s="18">
        <f t="shared" si="4"/>
        <v>5.5715293522267206</v>
      </c>
      <c r="I19" s="19">
        <f t="shared" si="5"/>
        <v>26.464764423076922</v>
      </c>
    </row>
    <row r="20" spans="2:9" x14ac:dyDescent="0.3">
      <c r="B20" s="8">
        <f t="shared" si="6"/>
        <v>13</v>
      </c>
      <c r="C20" s="17">
        <v>57288.45</v>
      </c>
      <c r="D20" s="17">
        <f t="shared" si="0"/>
        <v>57288.45</v>
      </c>
      <c r="E20" s="17">
        <f t="shared" si="1"/>
        <v>4774.0374999999995</v>
      </c>
      <c r="F20" s="18">
        <f t="shared" si="2"/>
        <v>28.992130566801617</v>
      </c>
      <c r="G20" s="18">
        <f t="shared" si="3"/>
        <v>14.496065283400808</v>
      </c>
      <c r="H20" s="18">
        <f t="shared" si="4"/>
        <v>5.798426113360323</v>
      </c>
      <c r="I20" s="19">
        <f t="shared" si="5"/>
        <v>27.542524038461536</v>
      </c>
    </row>
    <row r="21" spans="2:9" x14ac:dyDescent="0.3">
      <c r="B21" s="8">
        <f t="shared" si="6"/>
        <v>14</v>
      </c>
      <c r="C21" s="17">
        <v>57288.45</v>
      </c>
      <c r="D21" s="17">
        <f t="shared" si="0"/>
        <v>57288.45</v>
      </c>
      <c r="E21" s="17">
        <f t="shared" si="1"/>
        <v>4774.0374999999995</v>
      </c>
      <c r="F21" s="18">
        <f t="shared" si="2"/>
        <v>28.992130566801617</v>
      </c>
      <c r="G21" s="18">
        <f t="shared" si="3"/>
        <v>14.496065283400808</v>
      </c>
      <c r="H21" s="18">
        <f t="shared" si="4"/>
        <v>5.798426113360323</v>
      </c>
      <c r="I21" s="19">
        <f t="shared" si="5"/>
        <v>27.542524038461536</v>
      </c>
    </row>
    <row r="22" spans="2:9" x14ac:dyDescent="0.3">
      <c r="B22" s="8">
        <f t="shared" si="6"/>
        <v>15</v>
      </c>
      <c r="C22" s="17">
        <v>59530.18</v>
      </c>
      <c r="D22" s="17">
        <f t="shared" si="0"/>
        <v>59530.18</v>
      </c>
      <c r="E22" s="17">
        <f t="shared" si="1"/>
        <v>4960.8483333333334</v>
      </c>
      <c r="F22" s="18">
        <f t="shared" si="2"/>
        <v>30.126609311740889</v>
      </c>
      <c r="G22" s="18">
        <f t="shared" si="3"/>
        <v>15.063304655870445</v>
      </c>
      <c r="H22" s="18">
        <f t="shared" si="4"/>
        <v>6.0253218623481777</v>
      </c>
      <c r="I22" s="19">
        <f t="shared" si="5"/>
        <v>28.620278846153845</v>
      </c>
    </row>
    <row r="23" spans="2:9" x14ac:dyDescent="0.3">
      <c r="B23" s="8">
        <f t="shared" si="6"/>
        <v>16</v>
      </c>
      <c r="C23" s="17">
        <v>59530.18</v>
      </c>
      <c r="D23" s="17">
        <f t="shared" si="0"/>
        <v>59530.18</v>
      </c>
      <c r="E23" s="17">
        <f t="shared" si="1"/>
        <v>4960.8483333333334</v>
      </c>
      <c r="F23" s="18">
        <f t="shared" si="2"/>
        <v>30.126609311740889</v>
      </c>
      <c r="G23" s="18">
        <f t="shared" si="3"/>
        <v>15.063304655870445</v>
      </c>
      <c r="H23" s="18">
        <f t="shared" si="4"/>
        <v>6.0253218623481777</v>
      </c>
      <c r="I23" s="19">
        <f t="shared" si="5"/>
        <v>28.620278846153845</v>
      </c>
    </row>
    <row r="24" spans="2:9" x14ac:dyDescent="0.3">
      <c r="B24" s="8">
        <f t="shared" si="6"/>
        <v>17</v>
      </c>
      <c r="C24" s="17">
        <v>62020.99</v>
      </c>
      <c r="D24" s="17">
        <f t="shared" si="0"/>
        <v>62020.99</v>
      </c>
      <c r="E24" s="17">
        <f t="shared" si="1"/>
        <v>5168.4158333333335</v>
      </c>
      <c r="F24" s="18">
        <f t="shared" si="2"/>
        <v>31.387140688259109</v>
      </c>
      <c r="G24" s="18">
        <f t="shared" si="3"/>
        <v>15.693570344129554</v>
      </c>
      <c r="H24" s="18">
        <f t="shared" si="4"/>
        <v>6.2774281376518219</v>
      </c>
      <c r="I24" s="19">
        <f t="shared" si="5"/>
        <v>29.817783653846153</v>
      </c>
    </row>
    <row r="25" spans="2:9" x14ac:dyDescent="0.3">
      <c r="B25" s="8">
        <f t="shared" si="6"/>
        <v>18</v>
      </c>
      <c r="C25" s="17">
        <v>62020.99</v>
      </c>
      <c r="D25" s="17">
        <f t="shared" si="0"/>
        <v>62020.99</v>
      </c>
      <c r="E25" s="17">
        <f t="shared" si="1"/>
        <v>5168.4158333333335</v>
      </c>
      <c r="F25" s="18">
        <f t="shared" si="2"/>
        <v>31.387140688259109</v>
      </c>
      <c r="G25" s="18">
        <f t="shared" si="3"/>
        <v>15.693570344129554</v>
      </c>
      <c r="H25" s="18">
        <f t="shared" si="4"/>
        <v>6.2774281376518219</v>
      </c>
      <c r="I25" s="19">
        <f t="shared" si="5"/>
        <v>29.817783653846153</v>
      </c>
    </row>
    <row r="26" spans="2:9" x14ac:dyDescent="0.3">
      <c r="B26" s="8">
        <f t="shared" si="6"/>
        <v>19</v>
      </c>
      <c r="C26" s="17">
        <v>62020.99</v>
      </c>
      <c r="D26" s="17">
        <f t="shared" si="0"/>
        <v>62020.99</v>
      </c>
      <c r="E26" s="17">
        <f t="shared" si="1"/>
        <v>5168.4158333333335</v>
      </c>
      <c r="F26" s="18">
        <f t="shared" si="2"/>
        <v>31.387140688259109</v>
      </c>
      <c r="G26" s="18">
        <f t="shared" si="3"/>
        <v>15.693570344129554</v>
      </c>
      <c r="H26" s="18">
        <f t="shared" si="4"/>
        <v>6.2774281376518219</v>
      </c>
      <c r="I26" s="19">
        <f t="shared" si="5"/>
        <v>29.817783653846153</v>
      </c>
    </row>
    <row r="27" spans="2:9" x14ac:dyDescent="0.3">
      <c r="B27" s="8">
        <f t="shared" si="6"/>
        <v>20</v>
      </c>
      <c r="C27" s="17">
        <v>64262.69</v>
      </c>
      <c r="D27" s="17">
        <f t="shared" si="0"/>
        <v>64262.69</v>
      </c>
      <c r="E27" s="17">
        <f t="shared" si="1"/>
        <v>5355.2241666666669</v>
      </c>
      <c r="F27" s="18">
        <f t="shared" si="2"/>
        <v>32.52160425101215</v>
      </c>
      <c r="G27" s="18">
        <f t="shared" si="3"/>
        <v>16.260802125506075</v>
      </c>
      <c r="H27" s="18">
        <f t="shared" si="4"/>
        <v>6.5043208502024301</v>
      </c>
      <c r="I27" s="19">
        <f t="shared" si="5"/>
        <v>30.895524038461538</v>
      </c>
    </row>
    <row r="28" spans="2:9" x14ac:dyDescent="0.3">
      <c r="B28" s="8">
        <f t="shared" si="6"/>
        <v>21</v>
      </c>
      <c r="C28" s="17">
        <v>64262.69</v>
      </c>
      <c r="D28" s="17">
        <f t="shared" si="0"/>
        <v>64262.69</v>
      </c>
      <c r="E28" s="17">
        <f t="shared" si="1"/>
        <v>5355.2241666666669</v>
      </c>
      <c r="F28" s="18">
        <f t="shared" si="2"/>
        <v>32.52160425101215</v>
      </c>
      <c r="G28" s="18">
        <f t="shared" si="3"/>
        <v>16.260802125506075</v>
      </c>
      <c r="H28" s="18">
        <f t="shared" si="4"/>
        <v>6.5043208502024301</v>
      </c>
      <c r="I28" s="19">
        <f t="shared" si="5"/>
        <v>30.895524038461538</v>
      </c>
    </row>
    <row r="29" spans="2:9" x14ac:dyDescent="0.3">
      <c r="B29" s="8">
        <f t="shared" si="6"/>
        <v>22</v>
      </c>
      <c r="C29" s="17">
        <v>66753.5</v>
      </c>
      <c r="D29" s="17">
        <f t="shared" si="0"/>
        <v>66753.5</v>
      </c>
      <c r="E29" s="17">
        <f t="shared" si="1"/>
        <v>5562.791666666667</v>
      </c>
      <c r="F29" s="18">
        <f t="shared" si="2"/>
        <v>33.782135627530366</v>
      </c>
      <c r="G29" s="18">
        <f t="shared" si="3"/>
        <v>16.891067813765183</v>
      </c>
      <c r="H29" s="18">
        <f t="shared" si="4"/>
        <v>6.7564271255060735</v>
      </c>
      <c r="I29" s="19">
        <f t="shared" si="5"/>
        <v>32.09302884615385</v>
      </c>
    </row>
    <row r="30" spans="2:9" x14ac:dyDescent="0.3">
      <c r="B30" s="8">
        <f t="shared" si="6"/>
        <v>23</v>
      </c>
      <c r="C30" s="17">
        <v>69244.289999999994</v>
      </c>
      <c r="D30" s="17">
        <f t="shared" si="0"/>
        <v>69244.289999999994</v>
      </c>
      <c r="E30" s="17">
        <f t="shared" si="1"/>
        <v>5770.3574999999992</v>
      </c>
      <c r="F30" s="18">
        <f t="shared" si="2"/>
        <v>35.042656882591089</v>
      </c>
      <c r="G30" s="18">
        <f t="shared" si="3"/>
        <v>17.521328441295545</v>
      </c>
      <c r="H30" s="18">
        <f t="shared" si="4"/>
        <v>7.008531376518218</v>
      </c>
      <c r="I30" s="19">
        <f t="shared" si="5"/>
        <v>33.290524038461534</v>
      </c>
    </row>
    <row r="31" spans="2:9" x14ac:dyDescent="0.3">
      <c r="B31" s="8">
        <f t="shared" si="6"/>
        <v>24</v>
      </c>
      <c r="C31" s="17">
        <v>71236.92</v>
      </c>
      <c r="D31" s="17">
        <f t="shared" si="0"/>
        <v>71236.92</v>
      </c>
      <c r="E31" s="17">
        <f t="shared" si="1"/>
        <v>5936.41</v>
      </c>
      <c r="F31" s="18">
        <f t="shared" si="2"/>
        <v>36.051072874493926</v>
      </c>
      <c r="G31" s="18">
        <f t="shared" si="3"/>
        <v>18.025536437246963</v>
      </c>
      <c r="H31" s="18">
        <f t="shared" si="4"/>
        <v>7.2102145748987851</v>
      </c>
      <c r="I31" s="19">
        <f t="shared" si="5"/>
        <v>34.248519230769233</v>
      </c>
    </row>
    <row r="32" spans="2:9" x14ac:dyDescent="0.3">
      <c r="B32" s="8">
        <f t="shared" si="6"/>
        <v>25</v>
      </c>
      <c r="C32" s="17">
        <v>71366.17</v>
      </c>
      <c r="D32" s="17">
        <f t="shared" si="0"/>
        <v>71366.17</v>
      </c>
      <c r="E32" s="17">
        <f t="shared" si="1"/>
        <v>5947.1808333333329</v>
      </c>
      <c r="F32" s="18">
        <f t="shared" si="2"/>
        <v>36.116482793522266</v>
      </c>
      <c r="G32" s="18">
        <f t="shared" si="3"/>
        <v>18.058241396761133</v>
      </c>
      <c r="H32" s="18">
        <f t="shared" si="4"/>
        <v>7.2232965587044529</v>
      </c>
      <c r="I32" s="19">
        <f t="shared" si="5"/>
        <v>34.310658653846154</v>
      </c>
    </row>
    <row r="33" spans="2:9" x14ac:dyDescent="0.3">
      <c r="B33" s="8">
        <f t="shared" si="6"/>
        <v>26</v>
      </c>
      <c r="C33" s="17">
        <v>71485.929999999993</v>
      </c>
      <c r="D33" s="17">
        <f t="shared" si="0"/>
        <v>71485.929999999993</v>
      </c>
      <c r="E33" s="17">
        <f t="shared" si="1"/>
        <v>5957.1608333333324</v>
      </c>
      <c r="F33" s="18">
        <f t="shared" si="2"/>
        <v>36.177090080971659</v>
      </c>
      <c r="G33" s="18">
        <f t="shared" si="3"/>
        <v>18.08854504048583</v>
      </c>
      <c r="H33" s="18">
        <f t="shared" si="4"/>
        <v>7.2354180161943322</v>
      </c>
      <c r="I33" s="19">
        <f t="shared" si="5"/>
        <v>34.368235576923077</v>
      </c>
    </row>
    <row r="34" spans="2:9" x14ac:dyDescent="0.3">
      <c r="B34" s="8">
        <f t="shared" si="6"/>
        <v>27</v>
      </c>
      <c r="C34" s="17">
        <v>71596.88</v>
      </c>
      <c r="D34" s="17">
        <f t="shared" si="0"/>
        <v>71596.88</v>
      </c>
      <c r="E34" s="17">
        <f t="shared" si="1"/>
        <v>5966.4066666666668</v>
      </c>
      <c r="F34" s="18">
        <f t="shared" si="2"/>
        <v>36.233238866396761</v>
      </c>
      <c r="G34" s="18">
        <f t="shared" si="3"/>
        <v>18.11661943319838</v>
      </c>
      <c r="H34" s="18">
        <f t="shared" si="4"/>
        <v>7.2466477732793519</v>
      </c>
      <c r="I34" s="19">
        <f t="shared" si="5"/>
        <v>34.421576923076927</v>
      </c>
    </row>
    <row r="35" spans="2:9" x14ac:dyDescent="0.3">
      <c r="B35" s="8">
        <f t="shared" si="6"/>
        <v>28</v>
      </c>
      <c r="C35" s="17">
        <v>71699.67</v>
      </c>
      <c r="D35" s="17">
        <f t="shared" si="0"/>
        <v>71699.67</v>
      </c>
      <c r="E35" s="17">
        <f t="shared" si="1"/>
        <v>5974.9724999999999</v>
      </c>
      <c r="F35" s="18">
        <f t="shared" si="2"/>
        <v>36.285258097165993</v>
      </c>
      <c r="G35" s="18">
        <f t="shared" si="3"/>
        <v>18.142629048582997</v>
      </c>
      <c r="H35" s="18">
        <f t="shared" si="4"/>
        <v>7.2570516194331987</v>
      </c>
      <c r="I35" s="19">
        <f t="shared" si="5"/>
        <v>34.47099519230769</v>
      </c>
    </row>
    <row r="36" spans="2:9" x14ac:dyDescent="0.3">
      <c r="B36" s="8">
        <f t="shared" si="6"/>
        <v>29</v>
      </c>
      <c r="C36" s="17">
        <v>71794.850000000006</v>
      </c>
      <c r="D36" s="17">
        <f t="shared" si="0"/>
        <v>71794.850000000006</v>
      </c>
      <c r="E36" s="17">
        <f t="shared" si="1"/>
        <v>5982.9041666666672</v>
      </c>
      <c r="F36" s="18">
        <f t="shared" si="2"/>
        <v>36.333426113360325</v>
      </c>
      <c r="G36" s="18">
        <f t="shared" si="3"/>
        <v>18.166713056680162</v>
      </c>
      <c r="H36" s="18">
        <f t="shared" si="4"/>
        <v>7.2666852226720646</v>
      </c>
      <c r="I36" s="19">
        <f t="shared" si="5"/>
        <v>34.516754807692308</v>
      </c>
    </row>
    <row r="37" spans="2:9" x14ac:dyDescent="0.3">
      <c r="B37" s="8">
        <f t="shared" si="6"/>
        <v>30</v>
      </c>
      <c r="C37" s="17">
        <v>71883.09</v>
      </c>
      <c r="D37" s="17">
        <f t="shared" si="0"/>
        <v>71883.09</v>
      </c>
      <c r="E37" s="17">
        <f t="shared" si="1"/>
        <v>5990.2574999999997</v>
      </c>
      <c r="F37" s="18">
        <f t="shared" si="2"/>
        <v>36.378081983805664</v>
      </c>
      <c r="G37" s="18">
        <f t="shared" si="3"/>
        <v>18.189040991902832</v>
      </c>
      <c r="H37" s="18">
        <f t="shared" si="4"/>
        <v>7.2756163967611327</v>
      </c>
      <c r="I37" s="19">
        <f t="shared" si="5"/>
        <v>34.55917788461538</v>
      </c>
    </row>
    <row r="38" spans="2:9" x14ac:dyDescent="0.3">
      <c r="B38" s="8">
        <f t="shared" si="6"/>
        <v>31</v>
      </c>
      <c r="C38" s="17">
        <v>71964.759999999995</v>
      </c>
      <c r="D38" s="17">
        <f t="shared" si="0"/>
        <v>71964.759999999995</v>
      </c>
      <c r="E38" s="17">
        <f t="shared" si="1"/>
        <v>5997.0633333333326</v>
      </c>
      <c r="F38" s="18">
        <f t="shared" si="2"/>
        <v>36.419412955465582</v>
      </c>
      <c r="G38" s="18">
        <f t="shared" si="3"/>
        <v>18.209706477732791</v>
      </c>
      <c r="H38" s="18">
        <f t="shared" si="4"/>
        <v>7.283882591093116</v>
      </c>
      <c r="I38" s="19">
        <f t="shared" si="5"/>
        <v>34.598442307692302</v>
      </c>
    </row>
    <row r="39" spans="2:9" x14ac:dyDescent="0.3">
      <c r="B39" s="8">
        <f t="shared" si="6"/>
        <v>32</v>
      </c>
      <c r="C39" s="17">
        <v>72040.41</v>
      </c>
      <c r="D39" s="17">
        <f t="shared" si="0"/>
        <v>72040.41</v>
      </c>
      <c r="E39" s="17">
        <f t="shared" si="1"/>
        <v>6003.3675000000003</v>
      </c>
      <c r="F39" s="18">
        <f t="shared" si="2"/>
        <v>36.457697368421051</v>
      </c>
      <c r="G39" s="18">
        <f t="shared" si="3"/>
        <v>18.228848684210526</v>
      </c>
      <c r="H39" s="18">
        <f t="shared" si="4"/>
        <v>7.2915394736842103</v>
      </c>
      <c r="I39" s="19">
        <f t="shared" si="5"/>
        <v>34.634812500000002</v>
      </c>
    </row>
    <row r="40" spans="2:9" x14ac:dyDescent="0.3">
      <c r="B40" s="8">
        <f t="shared" si="6"/>
        <v>33</v>
      </c>
      <c r="C40" s="17">
        <v>72110.429999999993</v>
      </c>
      <c r="D40" s="17">
        <f t="shared" si="0"/>
        <v>72110.429999999993</v>
      </c>
      <c r="E40" s="17">
        <f t="shared" si="1"/>
        <v>6009.2024999999994</v>
      </c>
      <c r="F40" s="18">
        <f t="shared" si="2"/>
        <v>36.493132591093115</v>
      </c>
      <c r="G40" s="18">
        <f t="shared" si="3"/>
        <v>18.246566295546558</v>
      </c>
      <c r="H40" s="18">
        <f t="shared" si="4"/>
        <v>7.2986265182186232</v>
      </c>
      <c r="I40" s="19">
        <f t="shared" si="5"/>
        <v>34.668475961538455</v>
      </c>
    </row>
    <row r="41" spans="2:9" x14ac:dyDescent="0.3">
      <c r="B41" s="8">
        <f t="shared" si="6"/>
        <v>34</v>
      </c>
      <c r="C41" s="17">
        <v>72175.31</v>
      </c>
      <c r="D41" s="17">
        <f t="shared" si="0"/>
        <v>72175.31</v>
      </c>
      <c r="E41" s="17">
        <f t="shared" si="1"/>
        <v>6014.6091666666662</v>
      </c>
      <c r="F41" s="18">
        <f t="shared" si="2"/>
        <v>36.525966599190284</v>
      </c>
      <c r="G41" s="18">
        <f t="shared" si="3"/>
        <v>18.262983299595142</v>
      </c>
      <c r="H41" s="18">
        <f t="shared" si="4"/>
        <v>7.3051933198380565</v>
      </c>
      <c r="I41" s="19">
        <f t="shared" si="5"/>
        <v>34.69966826923077</v>
      </c>
    </row>
    <row r="42" spans="2:9" x14ac:dyDescent="0.3">
      <c r="B42" s="20">
        <f t="shared" si="6"/>
        <v>35</v>
      </c>
      <c r="C42" s="21">
        <v>72235.33</v>
      </c>
      <c r="D42" s="21">
        <f t="shared" si="0"/>
        <v>72235.33</v>
      </c>
      <c r="E42" s="21">
        <f t="shared" si="1"/>
        <v>6019.6108333333332</v>
      </c>
      <c r="F42" s="22">
        <f t="shared" si="2"/>
        <v>36.55634109311741</v>
      </c>
      <c r="G42" s="22">
        <f t="shared" si="3"/>
        <v>18.278170546558705</v>
      </c>
      <c r="H42" s="22">
        <f t="shared" si="4"/>
        <v>7.3112682186234821</v>
      </c>
      <c r="I42" s="23">
        <f t="shared" si="5"/>
        <v>34.728524038461536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8" width="12.33203125" style="2" customWidth="1"/>
    <col min="9" max="9" width="9.21875" style="2" customWidth="1"/>
    <col min="10" max="10" width="8.88671875" style="2"/>
    <col min="11" max="11" width="7.6640625" style="2" bestFit="1" customWidth="1"/>
    <col min="12" max="12" width="34.77734375" style="2" bestFit="1" customWidth="1"/>
    <col min="13" max="13" width="17.6640625" style="2" bestFit="1" customWidth="1"/>
    <col min="14" max="16384" width="8.88671875" style="2"/>
  </cols>
  <sheetData>
    <row r="1" spans="2:13" ht="21" x14ac:dyDescent="0.4">
      <c r="B1" s="59" t="s">
        <v>6</v>
      </c>
      <c r="C1" s="59" t="s">
        <v>44</v>
      </c>
      <c r="H1" s="60" t="s">
        <v>158</v>
      </c>
      <c r="I1" s="61">
        <f>Inhoud!C6</f>
        <v>1</v>
      </c>
      <c r="M1" s="41"/>
    </row>
    <row r="2" spans="2:13" x14ac:dyDescent="0.3">
      <c r="B2" s="4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210</v>
      </c>
      <c r="L5" s="63" t="s">
        <v>7</v>
      </c>
      <c r="M5" s="40"/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211</v>
      </c>
      <c r="L6" s="63" t="s">
        <v>132</v>
      </c>
      <c r="M6" s="40"/>
    </row>
    <row r="7" spans="2:13" x14ac:dyDescent="0.3">
      <c r="B7" s="42">
        <v>0</v>
      </c>
      <c r="C7" s="17">
        <v>22591.66</v>
      </c>
      <c r="D7" s="17">
        <f t="shared" ref="D7:D42" si="0">C7*$I$1</f>
        <v>22591.66</v>
      </c>
      <c r="E7" s="17">
        <f t="shared" ref="E7:E42" si="1">C7/12*$I$1</f>
        <v>1882.6383333333333</v>
      </c>
      <c r="F7" s="18">
        <f t="shared" ref="F7:F42" si="2">D7/1976</f>
        <v>11.433026315789474</v>
      </c>
      <c r="G7" s="18">
        <f>F7/2</f>
        <v>5.7165131578947372</v>
      </c>
      <c r="H7" s="18">
        <f>F7/5</f>
        <v>2.2866052631578948</v>
      </c>
      <c r="I7" s="19">
        <f>D7/2080</f>
        <v>10.861375000000001</v>
      </c>
    </row>
    <row r="8" spans="2:13" x14ac:dyDescent="0.3">
      <c r="B8" s="42">
        <f>B7+1</f>
        <v>1</v>
      </c>
      <c r="C8" s="17">
        <v>22873.33</v>
      </c>
      <c r="D8" s="17">
        <f t="shared" si="0"/>
        <v>22873.33</v>
      </c>
      <c r="E8" s="17">
        <f t="shared" si="1"/>
        <v>1906.1108333333334</v>
      </c>
      <c r="F8" s="18">
        <f t="shared" si="2"/>
        <v>11.575571862348179</v>
      </c>
      <c r="G8" s="18">
        <f t="shared" ref="G8:G42" si="3">F8/2</f>
        <v>5.7877859311740893</v>
      </c>
      <c r="H8" s="18">
        <f t="shared" ref="H8:H42" si="4">F8/5</f>
        <v>2.3151143724696359</v>
      </c>
      <c r="I8" s="19">
        <f t="shared" ref="I8:I42" si="5">D8/2080</f>
        <v>10.996793269230769</v>
      </c>
      <c r="K8" s="79">
        <v>220</v>
      </c>
      <c r="L8" s="80" t="s">
        <v>165</v>
      </c>
      <c r="M8" s="104" t="s">
        <v>203</v>
      </c>
    </row>
    <row r="9" spans="2:13" x14ac:dyDescent="0.3">
      <c r="B9" s="42">
        <f t="shared" ref="B9:B42" si="6">B8+1</f>
        <v>2</v>
      </c>
      <c r="C9" s="17">
        <v>23154.51</v>
      </c>
      <c r="D9" s="17">
        <f t="shared" si="0"/>
        <v>23154.51</v>
      </c>
      <c r="E9" s="17">
        <f t="shared" si="1"/>
        <v>1929.5424999999998</v>
      </c>
      <c r="F9" s="18">
        <f t="shared" si="2"/>
        <v>11.717869433198381</v>
      </c>
      <c r="G9" s="18">
        <f t="shared" si="3"/>
        <v>5.8589347165991903</v>
      </c>
      <c r="H9" s="18">
        <f t="shared" si="4"/>
        <v>2.343573886639676</v>
      </c>
      <c r="I9" s="19">
        <f t="shared" si="5"/>
        <v>11.13197596153846</v>
      </c>
      <c r="K9" s="79">
        <v>230</v>
      </c>
      <c r="L9" s="80" t="s">
        <v>166</v>
      </c>
      <c r="M9" s="91"/>
    </row>
    <row r="10" spans="2:13" x14ac:dyDescent="0.3">
      <c r="B10" s="8">
        <f t="shared" si="6"/>
        <v>3</v>
      </c>
      <c r="C10" s="17">
        <v>23436.17</v>
      </c>
      <c r="D10" s="17">
        <f t="shared" si="0"/>
        <v>23436.17</v>
      </c>
      <c r="E10" s="17">
        <f t="shared" si="1"/>
        <v>1953.0141666666666</v>
      </c>
      <c r="F10" s="18">
        <f t="shared" si="2"/>
        <v>11.860409919028339</v>
      </c>
      <c r="G10" s="18">
        <f t="shared" si="3"/>
        <v>5.9302049595141693</v>
      </c>
      <c r="H10" s="18">
        <f t="shared" si="4"/>
        <v>2.3720819838056677</v>
      </c>
      <c r="I10" s="19">
        <f t="shared" si="5"/>
        <v>11.267389423076922</v>
      </c>
      <c r="K10" s="79">
        <v>231</v>
      </c>
      <c r="L10" s="80" t="s">
        <v>131</v>
      </c>
      <c r="M10" s="104" t="s">
        <v>203</v>
      </c>
    </row>
    <row r="11" spans="2:13" x14ac:dyDescent="0.3">
      <c r="B11" s="8">
        <f t="shared" si="6"/>
        <v>4</v>
      </c>
      <c r="C11" s="17">
        <v>23767.23</v>
      </c>
      <c r="D11" s="17">
        <f t="shared" si="0"/>
        <v>23767.23</v>
      </c>
      <c r="E11" s="17">
        <f t="shared" si="1"/>
        <v>1980.6025</v>
      </c>
      <c r="F11" s="18">
        <f t="shared" si="2"/>
        <v>12.027950404858299</v>
      </c>
      <c r="G11" s="18">
        <f t="shared" si="3"/>
        <v>6.0139752024291493</v>
      </c>
      <c r="H11" s="18">
        <f t="shared" si="4"/>
        <v>2.4055900809716597</v>
      </c>
      <c r="I11" s="19">
        <f t="shared" si="5"/>
        <v>11.426552884615385</v>
      </c>
    </row>
    <row r="12" spans="2:13" x14ac:dyDescent="0.3">
      <c r="B12" s="8">
        <f t="shared" si="6"/>
        <v>5</v>
      </c>
      <c r="C12" s="17">
        <v>24011.59</v>
      </c>
      <c r="D12" s="17">
        <f t="shared" si="0"/>
        <v>24011.59</v>
      </c>
      <c r="E12" s="17">
        <f t="shared" si="1"/>
        <v>2000.9658333333334</v>
      </c>
      <c r="F12" s="18">
        <f t="shared" si="2"/>
        <v>12.151614372469636</v>
      </c>
      <c r="G12" s="18">
        <f t="shared" si="3"/>
        <v>6.075807186234818</v>
      </c>
      <c r="H12" s="18">
        <f t="shared" si="4"/>
        <v>2.4303228744939274</v>
      </c>
      <c r="I12" s="19">
        <f t="shared" si="5"/>
        <v>11.544033653846155</v>
      </c>
    </row>
    <row r="13" spans="2:13" x14ac:dyDescent="0.3">
      <c r="B13" s="8">
        <f t="shared" si="6"/>
        <v>6</v>
      </c>
      <c r="C13" s="17">
        <v>24895.68</v>
      </c>
      <c r="D13" s="17">
        <f t="shared" si="0"/>
        <v>24895.68</v>
      </c>
      <c r="E13" s="17">
        <f t="shared" si="1"/>
        <v>2074.64</v>
      </c>
      <c r="F13" s="18">
        <f t="shared" si="2"/>
        <v>12.599028340080972</v>
      </c>
      <c r="G13" s="18">
        <f t="shared" si="3"/>
        <v>6.299514170040486</v>
      </c>
      <c r="H13" s="18">
        <f t="shared" si="4"/>
        <v>2.5198056680161942</v>
      </c>
      <c r="I13" s="19">
        <f t="shared" si="5"/>
        <v>11.969076923076923</v>
      </c>
    </row>
    <row r="14" spans="2:13" x14ac:dyDescent="0.3">
      <c r="B14" s="8">
        <f t="shared" si="6"/>
        <v>7</v>
      </c>
      <c r="C14" s="17">
        <v>25059.42</v>
      </c>
      <c r="D14" s="17">
        <f t="shared" si="0"/>
        <v>25059.42</v>
      </c>
      <c r="E14" s="17">
        <f t="shared" si="1"/>
        <v>2088.2849999999999</v>
      </c>
      <c r="F14" s="18">
        <f t="shared" si="2"/>
        <v>12.681892712550606</v>
      </c>
      <c r="G14" s="18">
        <f t="shared" si="3"/>
        <v>6.3409463562753032</v>
      </c>
      <c r="H14" s="18">
        <f t="shared" si="4"/>
        <v>2.5363785425101213</v>
      </c>
      <c r="I14" s="19">
        <f t="shared" si="5"/>
        <v>12.047798076923076</v>
      </c>
    </row>
    <row r="15" spans="2:13" x14ac:dyDescent="0.3">
      <c r="B15" s="8">
        <f t="shared" si="6"/>
        <v>8</v>
      </c>
      <c r="C15" s="17">
        <v>26024.18</v>
      </c>
      <c r="D15" s="17">
        <f t="shared" si="0"/>
        <v>26024.18</v>
      </c>
      <c r="E15" s="17">
        <f t="shared" si="1"/>
        <v>2168.6816666666668</v>
      </c>
      <c r="F15" s="18">
        <f t="shared" si="2"/>
        <v>13.170131578947368</v>
      </c>
      <c r="G15" s="18">
        <f t="shared" si="3"/>
        <v>6.5850657894736839</v>
      </c>
      <c r="H15" s="18">
        <f t="shared" si="4"/>
        <v>2.6340263157894737</v>
      </c>
      <c r="I15" s="19">
        <f t="shared" si="5"/>
        <v>12.511625</v>
      </c>
    </row>
    <row r="16" spans="2:13" x14ac:dyDescent="0.3">
      <c r="B16" s="8">
        <f t="shared" si="6"/>
        <v>9</v>
      </c>
      <c r="C16" s="17">
        <v>26107.24</v>
      </c>
      <c r="D16" s="17">
        <f t="shared" si="0"/>
        <v>26107.24</v>
      </c>
      <c r="E16" s="17">
        <f t="shared" si="1"/>
        <v>2175.6033333333335</v>
      </c>
      <c r="F16" s="18">
        <f t="shared" si="2"/>
        <v>13.212165991902834</v>
      </c>
      <c r="G16" s="18">
        <f t="shared" si="3"/>
        <v>6.6060829959514171</v>
      </c>
      <c r="H16" s="18">
        <f t="shared" si="4"/>
        <v>2.6424331983805667</v>
      </c>
      <c r="I16" s="19">
        <f t="shared" si="5"/>
        <v>12.551557692307693</v>
      </c>
    </row>
    <row r="17" spans="2:9" x14ac:dyDescent="0.3">
      <c r="B17" s="8">
        <f t="shared" si="6"/>
        <v>10</v>
      </c>
      <c r="C17" s="17">
        <v>27152.69</v>
      </c>
      <c r="D17" s="17">
        <f t="shared" si="0"/>
        <v>27152.69</v>
      </c>
      <c r="E17" s="17">
        <f t="shared" si="1"/>
        <v>2262.7241666666664</v>
      </c>
      <c r="F17" s="18">
        <f t="shared" si="2"/>
        <v>13.74123987854251</v>
      </c>
      <c r="G17" s="18">
        <f t="shared" si="3"/>
        <v>6.870619939271255</v>
      </c>
      <c r="H17" s="18">
        <f t="shared" si="4"/>
        <v>2.7482479757085021</v>
      </c>
      <c r="I17" s="19">
        <f t="shared" si="5"/>
        <v>13.054177884615385</v>
      </c>
    </row>
    <row r="18" spans="2:9" x14ac:dyDescent="0.3">
      <c r="B18" s="8">
        <f t="shared" si="6"/>
        <v>11</v>
      </c>
      <c r="C18" s="17">
        <v>27155.59</v>
      </c>
      <c r="D18" s="17">
        <f t="shared" si="0"/>
        <v>27155.59</v>
      </c>
      <c r="E18" s="17">
        <f t="shared" si="1"/>
        <v>2262.9658333333332</v>
      </c>
      <c r="F18" s="18">
        <f t="shared" si="2"/>
        <v>13.742707489878542</v>
      </c>
      <c r="G18" s="18">
        <f t="shared" si="3"/>
        <v>6.8713537449392712</v>
      </c>
      <c r="H18" s="18">
        <f t="shared" si="4"/>
        <v>2.7485414979757086</v>
      </c>
      <c r="I18" s="19">
        <f t="shared" si="5"/>
        <v>13.055572115384615</v>
      </c>
    </row>
    <row r="19" spans="2:9" x14ac:dyDescent="0.3">
      <c r="B19" s="8">
        <f t="shared" si="6"/>
        <v>12</v>
      </c>
      <c r="C19" s="17">
        <v>28281.18</v>
      </c>
      <c r="D19" s="17">
        <f t="shared" si="0"/>
        <v>28281.18</v>
      </c>
      <c r="E19" s="17">
        <f t="shared" si="1"/>
        <v>2356.7649999999999</v>
      </c>
      <c r="F19" s="18">
        <f t="shared" si="2"/>
        <v>14.312338056680161</v>
      </c>
      <c r="G19" s="18">
        <f t="shared" si="3"/>
        <v>7.1561690283400807</v>
      </c>
      <c r="H19" s="18">
        <f t="shared" si="4"/>
        <v>2.8624676113360321</v>
      </c>
      <c r="I19" s="19">
        <f t="shared" si="5"/>
        <v>13.596721153846154</v>
      </c>
    </row>
    <row r="20" spans="2:9" x14ac:dyDescent="0.3">
      <c r="B20" s="8">
        <f t="shared" si="6"/>
        <v>13</v>
      </c>
      <c r="C20" s="17">
        <v>28281.18</v>
      </c>
      <c r="D20" s="17">
        <f t="shared" si="0"/>
        <v>28281.18</v>
      </c>
      <c r="E20" s="17">
        <f t="shared" si="1"/>
        <v>2356.7649999999999</v>
      </c>
      <c r="F20" s="18">
        <f t="shared" si="2"/>
        <v>14.312338056680161</v>
      </c>
      <c r="G20" s="18">
        <f t="shared" si="3"/>
        <v>7.1561690283400807</v>
      </c>
      <c r="H20" s="18">
        <f t="shared" si="4"/>
        <v>2.8624676113360321</v>
      </c>
      <c r="I20" s="19">
        <f t="shared" si="5"/>
        <v>13.596721153846154</v>
      </c>
    </row>
    <row r="21" spans="2:9" x14ac:dyDescent="0.3">
      <c r="B21" s="8">
        <f t="shared" si="6"/>
        <v>14</v>
      </c>
      <c r="C21" s="17">
        <v>29409.69</v>
      </c>
      <c r="D21" s="17">
        <f t="shared" si="0"/>
        <v>29409.69</v>
      </c>
      <c r="E21" s="17">
        <f t="shared" si="1"/>
        <v>2450.8074999999999</v>
      </c>
      <c r="F21" s="18">
        <f t="shared" si="2"/>
        <v>14.883446356275304</v>
      </c>
      <c r="G21" s="18">
        <f t="shared" si="3"/>
        <v>7.4417231781376518</v>
      </c>
      <c r="H21" s="18">
        <f t="shared" si="4"/>
        <v>2.9766892712550606</v>
      </c>
      <c r="I21" s="19">
        <f t="shared" si="5"/>
        <v>14.139274038461538</v>
      </c>
    </row>
    <row r="22" spans="2:9" x14ac:dyDescent="0.3">
      <c r="B22" s="8">
        <f t="shared" si="6"/>
        <v>15</v>
      </c>
      <c r="C22" s="17">
        <v>29409.69</v>
      </c>
      <c r="D22" s="17">
        <f t="shared" si="0"/>
        <v>29409.69</v>
      </c>
      <c r="E22" s="17">
        <f t="shared" si="1"/>
        <v>2450.8074999999999</v>
      </c>
      <c r="F22" s="18">
        <f t="shared" si="2"/>
        <v>14.883446356275304</v>
      </c>
      <c r="G22" s="18">
        <f t="shared" si="3"/>
        <v>7.4417231781376518</v>
      </c>
      <c r="H22" s="18">
        <f t="shared" si="4"/>
        <v>2.9766892712550606</v>
      </c>
      <c r="I22" s="19">
        <f t="shared" si="5"/>
        <v>14.139274038461538</v>
      </c>
    </row>
    <row r="23" spans="2:9" x14ac:dyDescent="0.3">
      <c r="B23" s="8">
        <f t="shared" si="6"/>
        <v>16</v>
      </c>
      <c r="C23" s="17">
        <v>29888.080000000002</v>
      </c>
      <c r="D23" s="17">
        <f t="shared" si="0"/>
        <v>29888.080000000002</v>
      </c>
      <c r="E23" s="17">
        <f t="shared" si="1"/>
        <v>2490.6733333333336</v>
      </c>
      <c r="F23" s="18">
        <f t="shared" si="2"/>
        <v>15.125546558704455</v>
      </c>
      <c r="G23" s="18">
        <f t="shared" si="3"/>
        <v>7.5627732793522275</v>
      </c>
      <c r="H23" s="18">
        <f t="shared" si="4"/>
        <v>3.0251093117408909</v>
      </c>
      <c r="I23" s="19">
        <f t="shared" si="5"/>
        <v>14.369269230769232</v>
      </c>
    </row>
    <row r="24" spans="2:9" x14ac:dyDescent="0.3">
      <c r="B24" s="8">
        <f t="shared" si="6"/>
        <v>17</v>
      </c>
      <c r="C24" s="17">
        <v>29888.080000000002</v>
      </c>
      <c r="D24" s="17">
        <f t="shared" si="0"/>
        <v>29888.080000000002</v>
      </c>
      <c r="E24" s="17">
        <f t="shared" si="1"/>
        <v>2490.6733333333336</v>
      </c>
      <c r="F24" s="18">
        <f t="shared" si="2"/>
        <v>15.125546558704455</v>
      </c>
      <c r="G24" s="18">
        <f t="shared" si="3"/>
        <v>7.5627732793522275</v>
      </c>
      <c r="H24" s="18">
        <f t="shared" si="4"/>
        <v>3.0251093117408909</v>
      </c>
      <c r="I24" s="19">
        <f t="shared" si="5"/>
        <v>14.369269230769232</v>
      </c>
    </row>
    <row r="25" spans="2:9" x14ac:dyDescent="0.3">
      <c r="B25" s="8">
        <f t="shared" si="6"/>
        <v>18</v>
      </c>
      <c r="C25" s="17">
        <v>31016.58</v>
      </c>
      <c r="D25" s="17">
        <f t="shared" si="0"/>
        <v>31016.58</v>
      </c>
      <c r="E25" s="17">
        <f t="shared" si="1"/>
        <v>2584.7150000000001</v>
      </c>
      <c r="F25" s="18">
        <f t="shared" si="2"/>
        <v>15.696649797570851</v>
      </c>
      <c r="G25" s="18">
        <f t="shared" si="3"/>
        <v>7.8483248987854255</v>
      </c>
      <c r="H25" s="18">
        <f t="shared" si="4"/>
        <v>3.1393299595141704</v>
      </c>
      <c r="I25" s="19">
        <f t="shared" si="5"/>
        <v>14.911817307692308</v>
      </c>
    </row>
    <row r="26" spans="2:9" x14ac:dyDescent="0.3">
      <c r="B26" s="8">
        <f t="shared" si="6"/>
        <v>19</v>
      </c>
      <c r="C26" s="17">
        <v>31016.58</v>
      </c>
      <c r="D26" s="17">
        <f t="shared" si="0"/>
        <v>31016.58</v>
      </c>
      <c r="E26" s="17">
        <f t="shared" si="1"/>
        <v>2584.7150000000001</v>
      </c>
      <c r="F26" s="18">
        <f t="shared" si="2"/>
        <v>15.696649797570851</v>
      </c>
      <c r="G26" s="18">
        <f t="shared" si="3"/>
        <v>7.8483248987854255</v>
      </c>
      <c r="H26" s="18">
        <f t="shared" si="4"/>
        <v>3.1393299595141704</v>
      </c>
      <c r="I26" s="19">
        <f t="shared" si="5"/>
        <v>14.911817307692308</v>
      </c>
    </row>
    <row r="27" spans="2:9" x14ac:dyDescent="0.3">
      <c r="B27" s="8">
        <f t="shared" si="6"/>
        <v>20</v>
      </c>
      <c r="C27" s="17">
        <v>32145.09</v>
      </c>
      <c r="D27" s="17">
        <f t="shared" si="0"/>
        <v>32145.09</v>
      </c>
      <c r="E27" s="17">
        <f t="shared" si="1"/>
        <v>2678.7575000000002</v>
      </c>
      <c r="F27" s="18">
        <f t="shared" si="2"/>
        <v>16.267758097165991</v>
      </c>
      <c r="G27" s="18">
        <f t="shared" si="3"/>
        <v>8.1338790485829957</v>
      </c>
      <c r="H27" s="18">
        <f t="shared" si="4"/>
        <v>3.2535516194331984</v>
      </c>
      <c r="I27" s="19">
        <f t="shared" si="5"/>
        <v>15.454370192307692</v>
      </c>
    </row>
    <row r="28" spans="2:9" x14ac:dyDescent="0.3">
      <c r="B28" s="8">
        <f t="shared" si="6"/>
        <v>21</v>
      </c>
      <c r="C28" s="17">
        <v>32145.09</v>
      </c>
      <c r="D28" s="17">
        <f t="shared" si="0"/>
        <v>32145.09</v>
      </c>
      <c r="E28" s="17">
        <f t="shared" si="1"/>
        <v>2678.7575000000002</v>
      </c>
      <c r="F28" s="18">
        <f t="shared" si="2"/>
        <v>16.267758097165991</v>
      </c>
      <c r="G28" s="18">
        <f t="shared" si="3"/>
        <v>8.1338790485829957</v>
      </c>
      <c r="H28" s="18">
        <f t="shared" si="4"/>
        <v>3.2535516194331984</v>
      </c>
      <c r="I28" s="19">
        <f t="shared" si="5"/>
        <v>15.454370192307692</v>
      </c>
    </row>
    <row r="29" spans="2:9" x14ac:dyDescent="0.3">
      <c r="B29" s="8">
        <f t="shared" si="6"/>
        <v>22</v>
      </c>
      <c r="C29" s="17">
        <v>32918.76</v>
      </c>
      <c r="D29" s="17">
        <f t="shared" si="0"/>
        <v>32918.76</v>
      </c>
      <c r="E29" s="17">
        <f t="shared" si="1"/>
        <v>2743.23</v>
      </c>
      <c r="F29" s="18">
        <f t="shared" si="2"/>
        <v>16.659291497975708</v>
      </c>
      <c r="G29" s="18">
        <f t="shared" si="3"/>
        <v>8.3296457489878541</v>
      </c>
      <c r="H29" s="18">
        <f t="shared" si="4"/>
        <v>3.3318582995951416</v>
      </c>
      <c r="I29" s="19">
        <f t="shared" si="5"/>
        <v>15.826326923076923</v>
      </c>
    </row>
    <row r="30" spans="2:9" x14ac:dyDescent="0.3">
      <c r="B30" s="8">
        <f t="shared" si="6"/>
        <v>23</v>
      </c>
      <c r="C30" s="17">
        <v>33751.980000000003</v>
      </c>
      <c r="D30" s="17">
        <f t="shared" si="0"/>
        <v>33751.980000000003</v>
      </c>
      <c r="E30" s="17">
        <f t="shared" si="1"/>
        <v>2812.6650000000004</v>
      </c>
      <c r="F30" s="18">
        <f t="shared" si="2"/>
        <v>17.080961538461541</v>
      </c>
      <c r="G30" s="18">
        <f t="shared" si="3"/>
        <v>8.5404807692307703</v>
      </c>
      <c r="H30" s="18">
        <f t="shared" si="4"/>
        <v>3.4161923076923082</v>
      </c>
      <c r="I30" s="19">
        <f t="shared" si="5"/>
        <v>16.226913461538462</v>
      </c>
    </row>
    <row r="31" spans="2:9" x14ac:dyDescent="0.3">
      <c r="B31" s="8">
        <f t="shared" si="6"/>
        <v>24</v>
      </c>
      <c r="C31" s="17">
        <v>34880.449999999997</v>
      </c>
      <c r="D31" s="17">
        <f t="shared" si="0"/>
        <v>34880.449999999997</v>
      </c>
      <c r="E31" s="17">
        <f t="shared" si="1"/>
        <v>2906.7041666666664</v>
      </c>
      <c r="F31" s="18">
        <f t="shared" si="2"/>
        <v>17.652049595141698</v>
      </c>
      <c r="G31" s="18">
        <f t="shared" si="3"/>
        <v>8.8260247975708488</v>
      </c>
      <c r="H31" s="18">
        <f t="shared" si="4"/>
        <v>3.5304099190283393</v>
      </c>
      <c r="I31" s="19">
        <f t="shared" si="5"/>
        <v>16.769447115384615</v>
      </c>
    </row>
    <row r="32" spans="2:9" x14ac:dyDescent="0.3">
      <c r="B32" s="8">
        <f t="shared" si="6"/>
        <v>25</v>
      </c>
      <c r="C32" s="17">
        <v>34943.730000000003</v>
      </c>
      <c r="D32" s="17">
        <f t="shared" si="0"/>
        <v>34943.730000000003</v>
      </c>
      <c r="E32" s="17">
        <f t="shared" si="1"/>
        <v>2911.9775000000004</v>
      </c>
      <c r="F32" s="18">
        <f t="shared" si="2"/>
        <v>17.684073886639677</v>
      </c>
      <c r="G32" s="18">
        <f t="shared" si="3"/>
        <v>8.8420369433198385</v>
      </c>
      <c r="H32" s="18">
        <f t="shared" si="4"/>
        <v>3.5368147773279355</v>
      </c>
      <c r="I32" s="19">
        <f t="shared" si="5"/>
        <v>16.799870192307694</v>
      </c>
    </row>
    <row r="33" spans="2:9" x14ac:dyDescent="0.3">
      <c r="B33" s="8">
        <f t="shared" si="6"/>
        <v>26</v>
      </c>
      <c r="C33" s="17">
        <v>35002.370000000003</v>
      </c>
      <c r="D33" s="17">
        <f t="shared" si="0"/>
        <v>35002.370000000003</v>
      </c>
      <c r="E33" s="17">
        <f t="shared" si="1"/>
        <v>2916.8641666666667</v>
      </c>
      <c r="F33" s="18">
        <f t="shared" si="2"/>
        <v>17.713750000000001</v>
      </c>
      <c r="G33" s="18">
        <f t="shared" si="3"/>
        <v>8.8568750000000005</v>
      </c>
      <c r="H33" s="18">
        <f t="shared" si="4"/>
        <v>3.5427500000000003</v>
      </c>
      <c r="I33" s="19">
        <f t="shared" si="5"/>
        <v>16.828062500000001</v>
      </c>
    </row>
    <row r="34" spans="2:9" x14ac:dyDescent="0.3">
      <c r="B34" s="8">
        <f t="shared" si="6"/>
        <v>27</v>
      </c>
      <c r="C34" s="17">
        <v>35056.699999999997</v>
      </c>
      <c r="D34" s="17">
        <f t="shared" si="0"/>
        <v>35056.699999999997</v>
      </c>
      <c r="E34" s="17">
        <f t="shared" si="1"/>
        <v>2921.3916666666664</v>
      </c>
      <c r="F34" s="18">
        <f t="shared" si="2"/>
        <v>17.741244939271255</v>
      </c>
      <c r="G34" s="18">
        <f t="shared" si="3"/>
        <v>8.8706224696356273</v>
      </c>
      <c r="H34" s="18">
        <f t="shared" si="4"/>
        <v>3.5482489878542509</v>
      </c>
      <c r="I34" s="19">
        <f t="shared" si="5"/>
        <v>16.854182692307692</v>
      </c>
    </row>
    <row r="35" spans="2:9" x14ac:dyDescent="0.3">
      <c r="B35" s="8">
        <f t="shared" si="6"/>
        <v>28</v>
      </c>
      <c r="C35" s="17">
        <v>35107.03</v>
      </c>
      <c r="D35" s="17">
        <f t="shared" si="0"/>
        <v>35107.03</v>
      </c>
      <c r="E35" s="17">
        <f t="shared" si="1"/>
        <v>2925.5858333333331</v>
      </c>
      <c r="F35" s="18">
        <f t="shared" si="2"/>
        <v>17.766715587044533</v>
      </c>
      <c r="G35" s="18">
        <f t="shared" si="3"/>
        <v>8.8833577935222667</v>
      </c>
      <c r="H35" s="18">
        <f t="shared" si="4"/>
        <v>3.5533431174089065</v>
      </c>
      <c r="I35" s="19">
        <f t="shared" si="5"/>
        <v>16.878379807692308</v>
      </c>
    </row>
    <row r="36" spans="2:9" x14ac:dyDescent="0.3">
      <c r="B36" s="8">
        <f t="shared" si="6"/>
        <v>29</v>
      </c>
      <c r="C36" s="17">
        <v>35153.629999999997</v>
      </c>
      <c r="D36" s="17">
        <f t="shared" si="0"/>
        <v>35153.629999999997</v>
      </c>
      <c r="E36" s="17">
        <f t="shared" si="1"/>
        <v>2929.4691666666663</v>
      </c>
      <c r="F36" s="18">
        <f t="shared" si="2"/>
        <v>17.790298582995948</v>
      </c>
      <c r="G36" s="18">
        <f t="shared" si="3"/>
        <v>8.8951492914979742</v>
      </c>
      <c r="H36" s="18">
        <f t="shared" si="4"/>
        <v>3.5580597165991898</v>
      </c>
      <c r="I36" s="19">
        <f t="shared" si="5"/>
        <v>16.900783653846151</v>
      </c>
    </row>
    <row r="37" spans="2:9" x14ac:dyDescent="0.3">
      <c r="B37" s="8">
        <f t="shared" si="6"/>
        <v>30</v>
      </c>
      <c r="C37" s="17">
        <v>35196.839999999997</v>
      </c>
      <c r="D37" s="17">
        <f t="shared" si="0"/>
        <v>35196.839999999997</v>
      </c>
      <c r="E37" s="17">
        <f t="shared" si="1"/>
        <v>2933.0699999999997</v>
      </c>
      <c r="F37" s="18">
        <f t="shared" si="2"/>
        <v>17.812165991902834</v>
      </c>
      <c r="G37" s="18">
        <f t="shared" si="3"/>
        <v>8.9060829959514169</v>
      </c>
      <c r="H37" s="18">
        <f t="shared" si="4"/>
        <v>3.5624331983805666</v>
      </c>
      <c r="I37" s="19">
        <f t="shared" si="5"/>
        <v>16.92155769230769</v>
      </c>
    </row>
    <row r="38" spans="2:9" x14ac:dyDescent="0.3">
      <c r="B38" s="8">
        <f t="shared" si="6"/>
        <v>31</v>
      </c>
      <c r="C38" s="17">
        <v>35236.83</v>
      </c>
      <c r="D38" s="17">
        <f t="shared" si="0"/>
        <v>35236.83</v>
      </c>
      <c r="E38" s="17">
        <f t="shared" si="1"/>
        <v>2936.4025000000001</v>
      </c>
      <c r="F38" s="18">
        <f t="shared" si="2"/>
        <v>17.832403846153849</v>
      </c>
      <c r="G38" s="18">
        <f t="shared" si="3"/>
        <v>8.9162019230769243</v>
      </c>
      <c r="H38" s="18">
        <f t="shared" si="4"/>
        <v>3.5664807692307696</v>
      </c>
      <c r="I38" s="19">
        <f t="shared" si="5"/>
        <v>16.940783653846154</v>
      </c>
    </row>
    <row r="39" spans="2:9" x14ac:dyDescent="0.3">
      <c r="B39" s="8">
        <f t="shared" si="6"/>
        <v>32</v>
      </c>
      <c r="C39" s="17">
        <v>35273.870000000003</v>
      </c>
      <c r="D39" s="17">
        <f t="shared" si="0"/>
        <v>35273.870000000003</v>
      </c>
      <c r="E39" s="17">
        <f t="shared" si="1"/>
        <v>2939.4891666666667</v>
      </c>
      <c r="F39" s="18">
        <f t="shared" si="2"/>
        <v>17.851148785425103</v>
      </c>
      <c r="G39" s="18">
        <f t="shared" si="3"/>
        <v>8.9255743927125515</v>
      </c>
      <c r="H39" s="18">
        <f t="shared" si="4"/>
        <v>3.5702297570850208</v>
      </c>
      <c r="I39" s="19">
        <f t="shared" si="5"/>
        <v>16.958591346153849</v>
      </c>
    </row>
    <row r="40" spans="2:9" x14ac:dyDescent="0.3">
      <c r="B40" s="8">
        <f t="shared" si="6"/>
        <v>33</v>
      </c>
      <c r="C40" s="17">
        <v>35308.15</v>
      </c>
      <c r="D40" s="17">
        <f t="shared" si="0"/>
        <v>35308.15</v>
      </c>
      <c r="E40" s="17">
        <f t="shared" si="1"/>
        <v>2942.3458333333333</v>
      </c>
      <c r="F40" s="18">
        <f t="shared" si="2"/>
        <v>17.868496963562755</v>
      </c>
      <c r="G40" s="18">
        <f t="shared" si="3"/>
        <v>8.9342484817813776</v>
      </c>
      <c r="H40" s="18">
        <f t="shared" si="4"/>
        <v>3.5736993927125509</v>
      </c>
      <c r="I40" s="19">
        <f t="shared" si="5"/>
        <v>16.975072115384616</v>
      </c>
    </row>
    <row r="41" spans="2:9" x14ac:dyDescent="0.3">
      <c r="B41" s="8">
        <f t="shared" si="6"/>
        <v>34</v>
      </c>
      <c r="C41" s="17">
        <v>35339.919999999998</v>
      </c>
      <c r="D41" s="17">
        <f t="shared" si="0"/>
        <v>35339.919999999998</v>
      </c>
      <c r="E41" s="17">
        <f t="shared" si="1"/>
        <v>2944.9933333333333</v>
      </c>
      <c r="F41" s="18">
        <f t="shared" si="2"/>
        <v>17.884574898785424</v>
      </c>
      <c r="G41" s="18">
        <f t="shared" si="3"/>
        <v>8.9422874493927118</v>
      </c>
      <c r="H41" s="18">
        <f t="shared" si="4"/>
        <v>3.5769149797570847</v>
      </c>
      <c r="I41" s="19">
        <f t="shared" si="5"/>
        <v>16.990346153846154</v>
      </c>
    </row>
    <row r="42" spans="2:9" x14ac:dyDescent="0.3">
      <c r="B42" s="20">
        <f t="shared" si="6"/>
        <v>35</v>
      </c>
      <c r="C42" s="21">
        <v>35369.31</v>
      </c>
      <c r="D42" s="21">
        <f t="shared" si="0"/>
        <v>35369.31</v>
      </c>
      <c r="E42" s="21">
        <f t="shared" si="1"/>
        <v>2947.4424999999997</v>
      </c>
      <c r="F42" s="22">
        <f t="shared" si="2"/>
        <v>17.899448380566799</v>
      </c>
      <c r="G42" s="22">
        <f t="shared" si="3"/>
        <v>8.9497241902833995</v>
      </c>
      <c r="H42" s="22">
        <f t="shared" si="4"/>
        <v>3.5798896761133596</v>
      </c>
      <c r="I42" s="23">
        <f t="shared" si="5"/>
        <v>17.004475961538461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1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31</v>
      </c>
      <c r="C1" s="59" t="s">
        <v>59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125</v>
      </c>
      <c r="L5" s="63" t="s">
        <v>32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44683.97</v>
      </c>
      <c r="D7" s="17">
        <f t="shared" ref="D7:D42" si="0">C7*$I$1</f>
        <v>44683.97</v>
      </c>
      <c r="E7" s="17">
        <f t="shared" ref="E7:E42" si="1">C7/12*$I$1</f>
        <v>3723.6641666666669</v>
      </c>
      <c r="F7" s="18">
        <f t="shared" ref="F7:F42" si="2">D7/1976</f>
        <v>22.613345141700407</v>
      </c>
      <c r="G7" s="18">
        <f>F7/2</f>
        <v>11.306672570850203</v>
      </c>
      <c r="H7" s="18">
        <f>F7/5</f>
        <v>4.522669028340081</v>
      </c>
      <c r="I7" s="19">
        <f>D7/2080</f>
        <v>21.482677884615384</v>
      </c>
    </row>
    <row r="8" spans="2:13" x14ac:dyDescent="0.3">
      <c r="B8" s="8">
        <f>B7+1</f>
        <v>1</v>
      </c>
      <c r="C8" s="17">
        <v>45767.98</v>
      </c>
      <c r="D8" s="17">
        <f t="shared" si="0"/>
        <v>45767.98</v>
      </c>
      <c r="E8" s="17">
        <f t="shared" si="1"/>
        <v>3813.9983333333334</v>
      </c>
      <c r="F8" s="18">
        <f t="shared" si="2"/>
        <v>23.16193319838057</v>
      </c>
      <c r="G8" s="18">
        <f t="shared" ref="G8:G42" si="3">F8/2</f>
        <v>11.580966599190285</v>
      </c>
      <c r="H8" s="18">
        <f t="shared" ref="H8:H42" si="4">F8/5</f>
        <v>4.6323866396761142</v>
      </c>
      <c r="I8" s="19">
        <f t="shared" ref="I8:I42" si="5">D8/2080</f>
        <v>22.003836538461542</v>
      </c>
    </row>
    <row r="9" spans="2:13" x14ac:dyDescent="0.3">
      <c r="B9" s="8">
        <f t="shared" ref="B9:B42" si="6">B8+1</f>
        <v>2</v>
      </c>
      <c r="C9" s="17">
        <v>46851.93</v>
      </c>
      <c r="D9" s="17">
        <f t="shared" si="0"/>
        <v>46851.93</v>
      </c>
      <c r="E9" s="17">
        <f t="shared" si="1"/>
        <v>3904.3274999999999</v>
      </c>
      <c r="F9" s="18">
        <f t="shared" si="2"/>
        <v>23.710490890688259</v>
      </c>
      <c r="G9" s="18">
        <f t="shared" si="3"/>
        <v>11.85524544534413</v>
      </c>
      <c r="H9" s="18">
        <f t="shared" si="4"/>
        <v>4.7420981781376517</v>
      </c>
      <c r="I9" s="19">
        <f t="shared" si="5"/>
        <v>22.524966346153846</v>
      </c>
    </row>
    <row r="10" spans="2:13" x14ac:dyDescent="0.3">
      <c r="B10" s="8">
        <f t="shared" si="6"/>
        <v>3</v>
      </c>
      <c r="C10" s="17">
        <v>47935.38</v>
      </c>
      <c r="D10" s="17">
        <f t="shared" si="0"/>
        <v>47935.38</v>
      </c>
      <c r="E10" s="17">
        <f t="shared" si="1"/>
        <v>3994.6149999999998</v>
      </c>
      <c r="F10" s="18">
        <f t="shared" si="2"/>
        <v>24.258795546558702</v>
      </c>
      <c r="G10" s="18">
        <f t="shared" si="3"/>
        <v>12.129397773279351</v>
      </c>
      <c r="H10" s="18">
        <f t="shared" si="4"/>
        <v>4.8517591093117405</v>
      </c>
      <c r="I10" s="19">
        <f t="shared" si="5"/>
        <v>23.045855769230769</v>
      </c>
    </row>
    <row r="11" spans="2:13" x14ac:dyDescent="0.3">
      <c r="B11" s="8">
        <f t="shared" si="6"/>
        <v>4</v>
      </c>
      <c r="C11" s="17">
        <v>47935.38</v>
      </c>
      <c r="D11" s="17">
        <f t="shared" si="0"/>
        <v>47935.38</v>
      </c>
      <c r="E11" s="17">
        <f t="shared" si="1"/>
        <v>3994.6149999999998</v>
      </c>
      <c r="F11" s="18">
        <f t="shared" si="2"/>
        <v>24.258795546558702</v>
      </c>
      <c r="G11" s="18">
        <f t="shared" si="3"/>
        <v>12.129397773279351</v>
      </c>
      <c r="H11" s="18">
        <f t="shared" si="4"/>
        <v>4.8517591093117405</v>
      </c>
      <c r="I11" s="19">
        <f t="shared" si="5"/>
        <v>23.045855769230769</v>
      </c>
    </row>
    <row r="12" spans="2:13" x14ac:dyDescent="0.3">
      <c r="B12" s="8">
        <f t="shared" si="6"/>
        <v>5</v>
      </c>
      <c r="C12" s="17">
        <v>49832.06</v>
      </c>
      <c r="D12" s="17">
        <f t="shared" si="0"/>
        <v>49832.06</v>
      </c>
      <c r="E12" s="17">
        <f t="shared" si="1"/>
        <v>4152.6716666666662</v>
      </c>
      <c r="F12" s="18">
        <f t="shared" si="2"/>
        <v>25.218653846153845</v>
      </c>
      <c r="G12" s="18">
        <f t="shared" si="3"/>
        <v>12.609326923076923</v>
      </c>
      <c r="H12" s="18">
        <f t="shared" si="4"/>
        <v>5.0437307692307689</v>
      </c>
      <c r="I12" s="19">
        <f t="shared" si="5"/>
        <v>23.957721153846151</v>
      </c>
    </row>
    <row r="13" spans="2:13" x14ac:dyDescent="0.3">
      <c r="B13" s="8">
        <f t="shared" si="6"/>
        <v>6</v>
      </c>
      <c r="C13" s="17">
        <v>49832.06</v>
      </c>
      <c r="D13" s="17">
        <f t="shared" si="0"/>
        <v>49832.06</v>
      </c>
      <c r="E13" s="17">
        <f t="shared" si="1"/>
        <v>4152.6716666666662</v>
      </c>
      <c r="F13" s="18">
        <f t="shared" si="2"/>
        <v>25.218653846153845</v>
      </c>
      <c r="G13" s="18">
        <f t="shared" si="3"/>
        <v>12.609326923076923</v>
      </c>
      <c r="H13" s="18">
        <f t="shared" si="4"/>
        <v>5.0437307692307689</v>
      </c>
      <c r="I13" s="19">
        <f t="shared" si="5"/>
        <v>23.957721153846151</v>
      </c>
    </row>
    <row r="14" spans="2:13" x14ac:dyDescent="0.3">
      <c r="B14" s="8">
        <f t="shared" si="6"/>
        <v>7</v>
      </c>
      <c r="C14" s="17">
        <v>51728.76</v>
      </c>
      <c r="D14" s="17">
        <f t="shared" si="0"/>
        <v>51728.76</v>
      </c>
      <c r="E14" s="17">
        <f t="shared" si="1"/>
        <v>4310.7300000000005</v>
      </c>
      <c r="F14" s="18">
        <f t="shared" si="2"/>
        <v>26.178522267206478</v>
      </c>
      <c r="G14" s="18">
        <f t="shared" si="3"/>
        <v>13.089261133603239</v>
      </c>
      <c r="H14" s="18">
        <f t="shared" si="4"/>
        <v>5.2357044534412953</v>
      </c>
      <c r="I14" s="19">
        <f t="shared" si="5"/>
        <v>24.869596153846153</v>
      </c>
    </row>
    <row r="15" spans="2:13" x14ac:dyDescent="0.3">
      <c r="B15" s="8">
        <f t="shared" si="6"/>
        <v>8</v>
      </c>
      <c r="C15" s="17">
        <v>51728.76</v>
      </c>
      <c r="D15" s="17">
        <f t="shared" si="0"/>
        <v>51728.76</v>
      </c>
      <c r="E15" s="17">
        <f t="shared" si="1"/>
        <v>4310.7300000000005</v>
      </c>
      <c r="F15" s="18">
        <f t="shared" si="2"/>
        <v>26.178522267206478</v>
      </c>
      <c r="G15" s="18">
        <f t="shared" si="3"/>
        <v>13.089261133603239</v>
      </c>
      <c r="H15" s="18">
        <f t="shared" si="4"/>
        <v>5.2357044534412953</v>
      </c>
      <c r="I15" s="19">
        <f t="shared" si="5"/>
        <v>24.869596153846153</v>
      </c>
    </row>
    <row r="16" spans="2:13" x14ac:dyDescent="0.3">
      <c r="B16" s="8">
        <f t="shared" si="6"/>
        <v>9</v>
      </c>
      <c r="C16" s="17">
        <v>53625.48</v>
      </c>
      <c r="D16" s="17">
        <f t="shared" si="0"/>
        <v>53625.48</v>
      </c>
      <c r="E16" s="17">
        <f t="shared" si="1"/>
        <v>4468.79</v>
      </c>
      <c r="F16" s="18">
        <f t="shared" si="2"/>
        <v>27.1384008097166</v>
      </c>
      <c r="G16" s="18">
        <f t="shared" si="3"/>
        <v>13.5692004048583</v>
      </c>
      <c r="H16" s="18">
        <f t="shared" si="4"/>
        <v>5.4276801619433197</v>
      </c>
      <c r="I16" s="19">
        <f t="shared" si="5"/>
        <v>25.781480769230772</v>
      </c>
    </row>
    <row r="17" spans="2:9" x14ac:dyDescent="0.3">
      <c r="B17" s="8">
        <f t="shared" si="6"/>
        <v>10</v>
      </c>
      <c r="C17" s="17">
        <v>53625.48</v>
      </c>
      <c r="D17" s="17">
        <f t="shared" si="0"/>
        <v>53625.48</v>
      </c>
      <c r="E17" s="17">
        <f t="shared" si="1"/>
        <v>4468.79</v>
      </c>
      <c r="F17" s="18">
        <f t="shared" si="2"/>
        <v>27.1384008097166</v>
      </c>
      <c r="G17" s="18">
        <f t="shared" si="3"/>
        <v>13.5692004048583</v>
      </c>
      <c r="H17" s="18">
        <f t="shared" si="4"/>
        <v>5.4276801619433197</v>
      </c>
      <c r="I17" s="19">
        <f t="shared" si="5"/>
        <v>25.781480769230772</v>
      </c>
    </row>
    <row r="18" spans="2:9" x14ac:dyDescent="0.3">
      <c r="B18" s="8">
        <f t="shared" si="6"/>
        <v>11</v>
      </c>
      <c r="C18" s="17">
        <v>55522.16</v>
      </c>
      <c r="D18" s="17">
        <f t="shared" si="0"/>
        <v>55522.16</v>
      </c>
      <c r="E18" s="17">
        <f t="shared" si="1"/>
        <v>4626.8466666666673</v>
      </c>
      <c r="F18" s="18">
        <f t="shared" si="2"/>
        <v>28.098259109311744</v>
      </c>
      <c r="G18" s="18">
        <f t="shared" si="3"/>
        <v>14.049129554655872</v>
      </c>
      <c r="H18" s="18">
        <f t="shared" si="4"/>
        <v>5.619651821862349</v>
      </c>
      <c r="I18" s="19">
        <f t="shared" si="5"/>
        <v>26.693346153846157</v>
      </c>
    </row>
    <row r="19" spans="2:9" x14ac:dyDescent="0.3">
      <c r="B19" s="8">
        <f t="shared" si="6"/>
        <v>12</v>
      </c>
      <c r="C19" s="17">
        <v>55522.16</v>
      </c>
      <c r="D19" s="17">
        <f t="shared" si="0"/>
        <v>55522.16</v>
      </c>
      <c r="E19" s="17">
        <f t="shared" si="1"/>
        <v>4626.8466666666673</v>
      </c>
      <c r="F19" s="18">
        <f t="shared" si="2"/>
        <v>28.098259109311744</v>
      </c>
      <c r="G19" s="18">
        <f t="shared" si="3"/>
        <v>14.049129554655872</v>
      </c>
      <c r="H19" s="18">
        <f t="shared" si="4"/>
        <v>5.619651821862349</v>
      </c>
      <c r="I19" s="19">
        <f t="shared" si="5"/>
        <v>26.693346153846157</v>
      </c>
    </row>
    <row r="20" spans="2:9" x14ac:dyDescent="0.3">
      <c r="B20" s="8">
        <f t="shared" si="6"/>
        <v>13</v>
      </c>
      <c r="C20" s="17">
        <v>57418.87</v>
      </c>
      <c r="D20" s="17">
        <f t="shared" si="0"/>
        <v>57418.87</v>
      </c>
      <c r="E20" s="17">
        <f t="shared" si="1"/>
        <v>4784.9058333333332</v>
      </c>
      <c r="F20" s="18">
        <f t="shared" si="2"/>
        <v>29.05813259109312</v>
      </c>
      <c r="G20" s="18">
        <f t="shared" si="3"/>
        <v>14.52906629554656</v>
      </c>
      <c r="H20" s="18">
        <f t="shared" si="4"/>
        <v>5.811626518218624</v>
      </c>
      <c r="I20" s="19">
        <f t="shared" si="5"/>
        <v>27.605225961538462</v>
      </c>
    </row>
    <row r="21" spans="2:9" x14ac:dyDescent="0.3">
      <c r="B21" s="8">
        <f t="shared" si="6"/>
        <v>14</v>
      </c>
      <c r="C21" s="17">
        <v>57418.87</v>
      </c>
      <c r="D21" s="17">
        <f t="shared" si="0"/>
        <v>57418.87</v>
      </c>
      <c r="E21" s="17">
        <f t="shared" si="1"/>
        <v>4784.9058333333332</v>
      </c>
      <c r="F21" s="18">
        <f t="shared" si="2"/>
        <v>29.05813259109312</v>
      </c>
      <c r="G21" s="18">
        <f t="shared" si="3"/>
        <v>14.52906629554656</v>
      </c>
      <c r="H21" s="18">
        <f t="shared" si="4"/>
        <v>5.811626518218624</v>
      </c>
      <c r="I21" s="19">
        <f t="shared" si="5"/>
        <v>27.605225961538462</v>
      </c>
    </row>
    <row r="22" spans="2:9" x14ac:dyDescent="0.3">
      <c r="B22" s="8">
        <f t="shared" si="6"/>
        <v>15</v>
      </c>
      <c r="C22" s="17">
        <v>59315</v>
      </c>
      <c r="D22" s="17">
        <f t="shared" si="0"/>
        <v>59315</v>
      </c>
      <c r="E22" s="17">
        <f t="shared" si="1"/>
        <v>4942.916666666667</v>
      </c>
      <c r="F22" s="18">
        <f t="shared" si="2"/>
        <v>30.017712550607289</v>
      </c>
      <c r="G22" s="18">
        <f t="shared" si="3"/>
        <v>15.008856275303645</v>
      </c>
      <c r="H22" s="18">
        <f t="shared" si="4"/>
        <v>6.0035425101214575</v>
      </c>
      <c r="I22" s="19">
        <f t="shared" si="5"/>
        <v>28.516826923076923</v>
      </c>
    </row>
    <row r="23" spans="2:9" x14ac:dyDescent="0.3">
      <c r="B23" s="8">
        <f t="shared" si="6"/>
        <v>16</v>
      </c>
      <c r="C23" s="17">
        <v>59315</v>
      </c>
      <c r="D23" s="17">
        <f t="shared" si="0"/>
        <v>59315</v>
      </c>
      <c r="E23" s="17">
        <f t="shared" si="1"/>
        <v>4942.916666666667</v>
      </c>
      <c r="F23" s="18">
        <f t="shared" si="2"/>
        <v>30.017712550607289</v>
      </c>
      <c r="G23" s="18">
        <f t="shared" si="3"/>
        <v>15.008856275303645</v>
      </c>
      <c r="H23" s="18">
        <f t="shared" si="4"/>
        <v>6.0035425101214575</v>
      </c>
      <c r="I23" s="19">
        <f t="shared" si="5"/>
        <v>28.516826923076923</v>
      </c>
    </row>
    <row r="24" spans="2:9" x14ac:dyDescent="0.3">
      <c r="B24" s="8">
        <f t="shared" si="6"/>
        <v>17</v>
      </c>
      <c r="C24" s="17">
        <v>61211.72</v>
      </c>
      <c r="D24" s="17">
        <f t="shared" si="0"/>
        <v>61211.72</v>
      </c>
      <c r="E24" s="17">
        <f t="shared" si="1"/>
        <v>5100.9766666666665</v>
      </c>
      <c r="F24" s="18">
        <f t="shared" si="2"/>
        <v>30.977591093117411</v>
      </c>
      <c r="G24" s="18">
        <f t="shared" si="3"/>
        <v>15.488795546558705</v>
      </c>
      <c r="H24" s="18">
        <f t="shared" si="4"/>
        <v>6.1955182186234818</v>
      </c>
      <c r="I24" s="19">
        <f t="shared" si="5"/>
        <v>29.428711538461538</v>
      </c>
    </row>
    <row r="25" spans="2:9" x14ac:dyDescent="0.3">
      <c r="B25" s="8">
        <f t="shared" si="6"/>
        <v>18</v>
      </c>
      <c r="C25" s="17">
        <v>61211.72</v>
      </c>
      <c r="D25" s="17">
        <f t="shared" si="0"/>
        <v>61211.72</v>
      </c>
      <c r="E25" s="17">
        <f t="shared" si="1"/>
        <v>5100.9766666666665</v>
      </c>
      <c r="F25" s="18">
        <f t="shared" si="2"/>
        <v>30.977591093117411</v>
      </c>
      <c r="G25" s="18">
        <f t="shared" si="3"/>
        <v>15.488795546558705</v>
      </c>
      <c r="H25" s="18">
        <f t="shared" si="4"/>
        <v>6.1955182186234818</v>
      </c>
      <c r="I25" s="19">
        <f t="shared" si="5"/>
        <v>29.428711538461538</v>
      </c>
    </row>
    <row r="26" spans="2:9" x14ac:dyDescent="0.3">
      <c r="B26" s="8">
        <f t="shared" si="6"/>
        <v>19</v>
      </c>
      <c r="C26" s="17">
        <v>63108.43</v>
      </c>
      <c r="D26" s="17">
        <f t="shared" si="0"/>
        <v>63108.43</v>
      </c>
      <c r="E26" s="17">
        <f t="shared" si="1"/>
        <v>5259.0358333333334</v>
      </c>
      <c r="F26" s="18">
        <f t="shared" si="2"/>
        <v>31.937464574898787</v>
      </c>
      <c r="G26" s="18">
        <f t="shared" si="3"/>
        <v>15.968732287449393</v>
      </c>
      <c r="H26" s="18">
        <f t="shared" si="4"/>
        <v>6.3874929149797577</v>
      </c>
      <c r="I26" s="19">
        <f t="shared" si="5"/>
        <v>30.340591346153847</v>
      </c>
    </row>
    <row r="27" spans="2:9" x14ac:dyDescent="0.3">
      <c r="B27" s="8">
        <f t="shared" si="6"/>
        <v>20</v>
      </c>
      <c r="C27" s="17">
        <v>63108.43</v>
      </c>
      <c r="D27" s="17">
        <f t="shared" si="0"/>
        <v>63108.43</v>
      </c>
      <c r="E27" s="17">
        <f t="shared" si="1"/>
        <v>5259.0358333333334</v>
      </c>
      <c r="F27" s="18">
        <f t="shared" si="2"/>
        <v>31.937464574898787</v>
      </c>
      <c r="G27" s="18">
        <f t="shared" si="3"/>
        <v>15.968732287449393</v>
      </c>
      <c r="H27" s="18">
        <f t="shared" si="4"/>
        <v>6.3874929149797577</v>
      </c>
      <c r="I27" s="19">
        <f t="shared" si="5"/>
        <v>30.340591346153847</v>
      </c>
    </row>
    <row r="28" spans="2:9" x14ac:dyDescent="0.3">
      <c r="B28" s="8">
        <f t="shared" si="6"/>
        <v>21</v>
      </c>
      <c r="C28" s="17">
        <v>65005.11</v>
      </c>
      <c r="D28" s="17">
        <f t="shared" si="0"/>
        <v>65005.11</v>
      </c>
      <c r="E28" s="17">
        <f t="shared" si="1"/>
        <v>5417.0924999999997</v>
      </c>
      <c r="F28" s="18">
        <f t="shared" si="2"/>
        <v>32.897322874493931</v>
      </c>
      <c r="G28" s="18">
        <f t="shared" si="3"/>
        <v>16.448661437246965</v>
      </c>
      <c r="H28" s="18">
        <f t="shared" si="4"/>
        <v>6.5794645748987861</v>
      </c>
      <c r="I28" s="19">
        <f t="shared" si="5"/>
        <v>31.252456730769232</v>
      </c>
    </row>
    <row r="29" spans="2:9" x14ac:dyDescent="0.3">
      <c r="B29" s="8">
        <f t="shared" si="6"/>
        <v>22</v>
      </c>
      <c r="C29" s="17">
        <v>65005.11</v>
      </c>
      <c r="D29" s="17">
        <f t="shared" si="0"/>
        <v>65005.11</v>
      </c>
      <c r="E29" s="17">
        <f t="shared" si="1"/>
        <v>5417.0924999999997</v>
      </c>
      <c r="F29" s="18">
        <f t="shared" si="2"/>
        <v>32.897322874493931</v>
      </c>
      <c r="G29" s="18">
        <f t="shared" si="3"/>
        <v>16.448661437246965</v>
      </c>
      <c r="H29" s="18">
        <f t="shared" si="4"/>
        <v>6.5794645748987861</v>
      </c>
      <c r="I29" s="19">
        <f t="shared" si="5"/>
        <v>31.252456730769232</v>
      </c>
    </row>
    <row r="30" spans="2:9" x14ac:dyDescent="0.3">
      <c r="B30" s="8">
        <f t="shared" si="6"/>
        <v>23</v>
      </c>
      <c r="C30" s="17">
        <v>66901.83</v>
      </c>
      <c r="D30" s="17">
        <f t="shared" si="0"/>
        <v>66901.83</v>
      </c>
      <c r="E30" s="17">
        <f t="shared" si="1"/>
        <v>5575.1525000000001</v>
      </c>
      <c r="F30" s="18">
        <f t="shared" si="2"/>
        <v>33.857201417004049</v>
      </c>
      <c r="G30" s="18">
        <f t="shared" si="3"/>
        <v>16.928600708502024</v>
      </c>
      <c r="H30" s="18">
        <f t="shared" si="4"/>
        <v>6.7714402834008096</v>
      </c>
      <c r="I30" s="19">
        <f t="shared" si="5"/>
        <v>32.164341346153847</v>
      </c>
    </row>
    <row r="31" spans="2:9" x14ac:dyDescent="0.3">
      <c r="B31" s="8">
        <f t="shared" si="6"/>
        <v>24</v>
      </c>
      <c r="C31" s="17">
        <v>66901.83</v>
      </c>
      <c r="D31" s="17">
        <f t="shared" si="0"/>
        <v>66901.83</v>
      </c>
      <c r="E31" s="17">
        <f t="shared" si="1"/>
        <v>5575.1525000000001</v>
      </c>
      <c r="F31" s="18">
        <f t="shared" si="2"/>
        <v>33.857201417004049</v>
      </c>
      <c r="G31" s="18">
        <f t="shared" si="3"/>
        <v>16.928600708502024</v>
      </c>
      <c r="H31" s="18">
        <f t="shared" si="4"/>
        <v>6.7714402834008096</v>
      </c>
      <c r="I31" s="19">
        <f t="shared" si="5"/>
        <v>32.164341346153847</v>
      </c>
    </row>
    <row r="32" spans="2:9" x14ac:dyDescent="0.3">
      <c r="B32" s="8">
        <f t="shared" si="6"/>
        <v>25</v>
      </c>
      <c r="C32" s="17">
        <v>67023.210000000006</v>
      </c>
      <c r="D32" s="17">
        <f t="shared" si="0"/>
        <v>67023.210000000006</v>
      </c>
      <c r="E32" s="17">
        <f t="shared" si="1"/>
        <v>5585.2675000000008</v>
      </c>
      <c r="F32" s="18">
        <f t="shared" si="2"/>
        <v>33.918628542510127</v>
      </c>
      <c r="G32" s="18">
        <f t="shared" si="3"/>
        <v>16.959314271255064</v>
      </c>
      <c r="H32" s="18">
        <f t="shared" si="4"/>
        <v>6.7837257085020255</v>
      </c>
      <c r="I32" s="19">
        <f t="shared" si="5"/>
        <v>32.222697115384619</v>
      </c>
    </row>
    <row r="33" spans="2:9" x14ac:dyDescent="0.3">
      <c r="B33" s="8">
        <f t="shared" si="6"/>
        <v>26</v>
      </c>
      <c r="C33" s="17">
        <v>67135.679999999993</v>
      </c>
      <c r="D33" s="17">
        <f t="shared" si="0"/>
        <v>67135.679999999993</v>
      </c>
      <c r="E33" s="17">
        <f t="shared" si="1"/>
        <v>5594.6399999999994</v>
      </c>
      <c r="F33" s="18">
        <f t="shared" si="2"/>
        <v>33.975546558704451</v>
      </c>
      <c r="G33" s="18">
        <f t="shared" si="3"/>
        <v>16.987773279352226</v>
      </c>
      <c r="H33" s="18">
        <f t="shared" si="4"/>
        <v>6.7951093117408901</v>
      </c>
      <c r="I33" s="19">
        <f t="shared" si="5"/>
        <v>32.276769230769226</v>
      </c>
    </row>
    <row r="34" spans="2:9" x14ac:dyDescent="0.3">
      <c r="B34" s="8">
        <f t="shared" si="6"/>
        <v>27</v>
      </c>
      <c r="C34" s="17">
        <v>67239.88</v>
      </c>
      <c r="D34" s="17">
        <f t="shared" si="0"/>
        <v>67239.88</v>
      </c>
      <c r="E34" s="17">
        <f t="shared" si="1"/>
        <v>5603.3233333333337</v>
      </c>
      <c r="F34" s="18">
        <f t="shared" si="2"/>
        <v>34.028279352226726</v>
      </c>
      <c r="G34" s="18">
        <f t="shared" si="3"/>
        <v>17.014139676113363</v>
      </c>
      <c r="H34" s="18">
        <f t="shared" si="4"/>
        <v>6.8056558704453449</v>
      </c>
      <c r="I34" s="19">
        <f t="shared" si="5"/>
        <v>32.326865384615388</v>
      </c>
    </row>
    <row r="35" spans="2:9" x14ac:dyDescent="0.3">
      <c r="B35" s="8">
        <f t="shared" si="6"/>
        <v>28</v>
      </c>
      <c r="C35" s="17">
        <v>67336.42</v>
      </c>
      <c r="D35" s="17">
        <f t="shared" si="0"/>
        <v>67336.42</v>
      </c>
      <c r="E35" s="17">
        <f t="shared" si="1"/>
        <v>5611.3683333333329</v>
      </c>
      <c r="F35" s="18">
        <f t="shared" si="2"/>
        <v>34.07713562753036</v>
      </c>
      <c r="G35" s="18">
        <f t="shared" si="3"/>
        <v>17.03856781376518</v>
      </c>
      <c r="H35" s="18">
        <f t="shared" si="4"/>
        <v>6.8154271255060719</v>
      </c>
      <c r="I35" s="19">
        <f t="shared" si="5"/>
        <v>32.373278846153845</v>
      </c>
    </row>
    <row r="36" spans="2:9" x14ac:dyDescent="0.3">
      <c r="B36" s="8">
        <f t="shared" si="6"/>
        <v>29</v>
      </c>
      <c r="C36" s="17">
        <v>67425.8</v>
      </c>
      <c r="D36" s="17">
        <f t="shared" si="0"/>
        <v>67425.8</v>
      </c>
      <c r="E36" s="17">
        <f t="shared" si="1"/>
        <v>5618.8166666666666</v>
      </c>
      <c r="F36" s="18">
        <f t="shared" si="2"/>
        <v>34.122368421052634</v>
      </c>
      <c r="G36" s="18">
        <f t="shared" si="3"/>
        <v>17.061184210526317</v>
      </c>
      <c r="H36" s="18">
        <f t="shared" si="4"/>
        <v>6.8244736842105267</v>
      </c>
      <c r="I36" s="19">
        <f t="shared" si="5"/>
        <v>32.416249999999998</v>
      </c>
    </row>
    <row r="37" spans="2:9" x14ac:dyDescent="0.3">
      <c r="B37" s="8">
        <f t="shared" si="6"/>
        <v>30</v>
      </c>
      <c r="C37" s="17">
        <v>67508.679999999993</v>
      </c>
      <c r="D37" s="17">
        <f t="shared" si="0"/>
        <v>67508.679999999993</v>
      </c>
      <c r="E37" s="17">
        <f t="shared" si="1"/>
        <v>5625.7233333333324</v>
      </c>
      <c r="F37" s="18">
        <f t="shared" si="2"/>
        <v>34.164311740890682</v>
      </c>
      <c r="G37" s="18">
        <f t="shared" si="3"/>
        <v>17.082155870445341</v>
      </c>
      <c r="H37" s="18">
        <f t="shared" si="4"/>
        <v>6.8328623481781365</v>
      </c>
      <c r="I37" s="19">
        <f t="shared" si="5"/>
        <v>32.456096153846147</v>
      </c>
    </row>
    <row r="38" spans="2:9" x14ac:dyDescent="0.3">
      <c r="B38" s="8">
        <f t="shared" si="6"/>
        <v>31</v>
      </c>
      <c r="C38" s="17">
        <v>67585.37</v>
      </c>
      <c r="D38" s="17">
        <f t="shared" si="0"/>
        <v>67585.37</v>
      </c>
      <c r="E38" s="17">
        <f t="shared" si="1"/>
        <v>5632.1141666666663</v>
      </c>
      <c r="F38" s="18">
        <f t="shared" si="2"/>
        <v>34.203122469635623</v>
      </c>
      <c r="G38" s="18">
        <f t="shared" si="3"/>
        <v>17.101561234817812</v>
      </c>
      <c r="H38" s="18">
        <f t="shared" si="4"/>
        <v>6.840624493927125</v>
      </c>
      <c r="I38" s="19">
        <f t="shared" si="5"/>
        <v>32.492966346153842</v>
      </c>
    </row>
    <row r="39" spans="2:9" x14ac:dyDescent="0.3">
      <c r="B39" s="8">
        <f t="shared" si="6"/>
        <v>32</v>
      </c>
      <c r="C39" s="17">
        <v>67656.41</v>
      </c>
      <c r="D39" s="17">
        <f t="shared" si="0"/>
        <v>67656.41</v>
      </c>
      <c r="E39" s="17">
        <f t="shared" si="1"/>
        <v>5638.0341666666673</v>
      </c>
      <c r="F39" s="18">
        <f t="shared" si="2"/>
        <v>34.23907388663968</v>
      </c>
      <c r="G39" s="18">
        <f t="shared" si="3"/>
        <v>17.11953694331984</v>
      </c>
      <c r="H39" s="18">
        <f t="shared" si="4"/>
        <v>6.8478147773279359</v>
      </c>
      <c r="I39" s="19">
        <f t="shared" si="5"/>
        <v>32.527120192307692</v>
      </c>
    </row>
    <row r="40" spans="2:9" x14ac:dyDescent="0.3">
      <c r="B40" s="8">
        <f t="shared" si="6"/>
        <v>33</v>
      </c>
      <c r="C40" s="17">
        <v>67722.17</v>
      </c>
      <c r="D40" s="17">
        <f t="shared" si="0"/>
        <v>67722.17</v>
      </c>
      <c r="E40" s="17">
        <f t="shared" si="1"/>
        <v>5643.5141666666668</v>
      </c>
      <c r="F40" s="18">
        <f t="shared" si="2"/>
        <v>34.272353238866394</v>
      </c>
      <c r="G40" s="18">
        <f t="shared" si="3"/>
        <v>17.136176619433197</v>
      </c>
      <c r="H40" s="18">
        <f t="shared" si="4"/>
        <v>6.8544706477732786</v>
      </c>
      <c r="I40" s="19">
        <f t="shared" si="5"/>
        <v>32.558735576923077</v>
      </c>
    </row>
    <row r="41" spans="2:9" x14ac:dyDescent="0.3">
      <c r="B41" s="8">
        <f t="shared" si="6"/>
        <v>34</v>
      </c>
      <c r="C41" s="17">
        <v>67783.11</v>
      </c>
      <c r="D41" s="17">
        <f t="shared" si="0"/>
        <v>67783.11</v>
      </c>
      <c r="E41" s="17">
        <f t="shared" si="1"/>
        <v>5648.5924999999997</v>
      </c>
      <c r="F41" s="18">
        <f t="shared" si="2"/>
        <v>34.303193319838059</v>
      </c>
      <c r="G41" s="18">
        <f t="shared" si="3"/>
        <v>17.151596659919029</v>
      </c>
      <c r="H41" s="18">
        <f t="shared" si="4"/>
        <v>6.8606386639676114</v>
      </c>
      <c r="I41" s="19">
        <f t="shared" si="5"/>
        <v>32.588033653846153</v>
      </c>
    </row>
    <row r="42" spans="2:9" x14ac:dyDescent="0.3">
      <c r="B42" s="20">
        <f t="shared" si="6"/>
        <v>35</v>
      </c>
      <c r="C42" s="21">
        <v>67839.48</v>
      </c>
      <c r="D42" s="21">
        <f t="shared" si="0"/>
        <v>67839.48</v>
      </c>
      <c r="E42" s="21">
        <f t="shared" si="1"/>
        <v>5653.29</v>
      </c>
      <c r="F42" s="22">
        <f t="shared" si="2"/>
        <v>34.331720647773274</v>
      </c>
      <c r="G42" s="22">
        <f t="shared" si="3"/>
        <v>17.165860323886637</v>
      </c>
      <c r="H42" s="22">
        <f t="shared" si="4"/>
        <v>6.8663441295546548</v>
      </c>
      <c r="I42" s="23">
        <f t="shared" si="5"/>
        <v>32.615134615384612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33</v>
      </c>
      <c r="C1" s="59" t="s">
        <v>60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126</v>
      </c>
      <c r="L5" s="63" t="s">
        <v>34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59392.84</v>
      </c>
      <c r="D7" s="17">
        <f t="shared" ref="D7:D42" si="0">C7*$I$1</f>
        <v>59392.84</v>
      </c>
      <c r="E7" s="17">
        <f t="shared" ref="E7:E42" si="1">C7/12*$I$1</f>
        <v>4949.4033333333327</v>
      </c>
      <c r="F7" s="18">
        <f t="shared" ref="F7:F42" si="2">D7/1976</f>
        <v>30.057105263157894</v>
      </c>
      <c r="G7" s="18">
        <f>F7/2</f>
        <v>15.028552631578947</v>
      </c>
      <c r="H7" s="18">
        <f>F7/5</f>
        <v>6.0114210526315786</v>
      </c>
      <c r="I7" s="19">
        <f>D7/2080</f>
        <v>28.55425</v>
      </c>
    </row>
    <row r="8" spans="2:13" x14ac:dyDescent="0.3">
      <c r="B8" s="8">
        <f>B7+1</f>
        <v>1</v>
      </c>
      <c r="C8" s="17">
        <v>59392.84</v>
      </c>
      <c r="D8" s="17">
        <f t="shared" si="0"/>
        <v>59392.84</v>
      </c>
      <c r="E8" s="17">
        <f t="shared" si="1"/>
        <v>4949.4033333333327</v>
      </c>
      <c r="F8" s="18">
        <f t="shared" si="2"/>
        <v>30.057105263157894</v>
      </c>
      <c r="G8" s="18">
        <f t="shared" ref="G8:G42" si="3">F8/2</f>
        <v>15.028552631578947</v>
      </c>
      <c r="H8" s="18">
        <f t="shared" ref="H8:H42" si="4">F8/5</f>
        <v>6.0114210526315786</v>
      </c>
      <c r="I8" s="19">
        <f t="shared" ref="I8:I42" si="5">D8/2080</f>
        <v>28.55425</v>
      </c>
    </row>
    <row r="9" spans="2:13" x14ac:dyDescent="0.3">
      <c r="B9" s="8">
        <f t="shared" ref="B9:B42" si="6">B8+1</f>
        <v>2</v>
      </c>
      <c r="C9" s="17">
        <v>61715.360000000001</v>
      </c>
      <c r="D9" s="17">
        <f t="shared" si="0"/>
        <v>61715.360000000001</v>
      </c>
      <c r="E9" s="17">
        <f t="shared" si="1"/>
        <v>5142.9466666666667</v>
      </c>
      <c r="F9" s="18">
        <f t="shared" si="2"/>
        <v>31.232469635627531</v>
      </c>
      <c r="G9" s="18">
        <f t="shared" si="3"/>
        <v>15.616234817813766</v>
      </c>
      <c r="H9" s="18">
        <f t="shared" si="4"/>
        <v>6.2464939271255062</v>
      </c>
      <c r="I9" s="19">
        <f t="shared" si="5"/>
        <v>29.670846153846153</v>
      </c>
    </row>
    <row r="10" spans="2:13" x14ac:dyDescent="0.3">
      <c r="B10" s="8">
        <f t="shared" si="6"/>
        <v>3</v>
      </c>
      <c r="C10" s="17">
        <v>61715.360000000001</v>
      </c>
      <c r="D10" s="17">
        <f t="shared" si="0"/>
        <v>61715.360000000001</v>
      </c>
      <c r="E10" s="17">
        <f t="shared" si="1"/>
        <v>5142.9466666666667</v>
      </c>
      <c r="F10" s="18">
        <f t="shared" si="2"/>
        <v>31.232469635627531</v>
      </c>
      <c r="G10" s="18">
        <f t="shared" si="3"/>
        <v>15.616234817813766</v>
      </c>
      <c r="H10" s="18">
        <f t="shared" si="4"/>
        <v>6.2464939271255062</v>
      </c>
      <c r="I10" s="19">
        <f t="shared" si="5"/>
        <v>29.670846153846153</v>
      </c>
    </row>
    <row r="11" spans="2:13" x14ac:dyDescent="0.3">
      <c r="B11" s="8">
        <f t="shared" si="6"/>
        <v>4</v>
      </c>
      <c r="C11" s="17">
        <v>64037.87</v>
      </c>
      <c r="D11" s="17">
        <f t="shared" si="0"/>
        <v>64037.87</v>
      </c>
      <c r="E11" s="17">
        <f t="shared" si="1"/>
        <v>5336.4891666666672</v>
      </c>
      <c r="F11" s="18">
        <f t="shared" si="2"/>
        <v>32.407828947368422</v>
      </c>
      <c r="G11" s="18">
        <f t="shared" si="3"/>
        <v>16.203914473684211</v>
      </c>
      <c r="H11" s="18">
        <f t="shared" si="4"/>
        <v>6.4815657894736844</v>
      </c>
      <c r="I11" s="19">
        <f t="shared" si="5"/>
        <v>30.787437500000003</v>
      </c>
    </row>
    <row r="12" spans="2:13" x14ac:dyDescent="0.3">
      <c r="B12" s="8">
        <f t="shared" si="6"/>
        <v>5</v>
      </c>
      <c r="C12" s="17">
        <v>64037.87</v>
      </c>
      <c r="D12" s="17">
        <f t="shared" si="0"/>
        <v>64037.87</v>
      </c>
      <c r="E12" s="17">
        <f t="shared" si="1"/>
        <v>5336.4891666666672</v>
      </c>
      <c r="F12" s="18">
        <f t="shared" si="2"/>
        <v>32.407828947368422</v>
      </c>
      <c r="G12" s="18">
        <f t="shared" si="3"/>
        <v>16.203914473684211</v>
      </c>
      <c r="H12" s="18">
        <f t="shared" si="4"/>
        <v>6.4815657894736844</v>
      </c>
      <c r="I12" s="19">
        <f t="shared" si="5"/>
        <v>30.787437500000003</v>
      </c>
    </row>
    <row r="13" spans="2:13" x14ac:dyDescent="0.3">
      <c r="B13" s="8">
        <f t="shared" si="6"/>
        <v>6</v>
      </c>
      <c r="C13" s="17">
        <v>66359.83</v>
      </c>
      <c r="D13" s="17">
        <f t="shared" si="0"/>
        <v>66359.83</v>
      </c>
      <c r="E13" s="17">
        <f t="shared" si="1"/>
        <v>5529.9858333333332</v>
      </c>
      <c r="F13" s="18">
        <f t="shared" si="2"/>
        <v>33.582909919028339</v>
      </c>
      <c r="G13" s="18">
        <f t="shared" si="3"/>
        <v>16.791454959514169</v>
      </c>
      <c r="H13" s="18">
        <f t="shared" si="4"/>
        <v>6.7165819838056677</v>
      </c>
      <c r="I13" s="19">
        <f t="shared" si="5"/>
        <v>31.903764423076925</v>
      </c>
    </row>
    <row r="14" spans="2:13" x14ac:dyDescent="0.3">
      <c r="B14" s="8">
        <f t="shared" si="6"/>
        <v>7</v>
      </c>
      <c r="C14" s="17">
        <v>66359.83</v>
      </c>
      <c r="D14" s="17">
        <f t="shared" si="0"/>
        <v>66359.83</v>
      </c>
      <c r="E14" s="17">
        <f t="shared" si="1"/>
        <v>5529.9858333333332</v>
      </c>
      <c r="F14" s="18">
        <f t="shared" si="2"/>
        <v>33.582909919028339</v>
      </c>
      <c r="G14" s="18">
        <f t="shared" si="3"/>
        <v>16.791454959514169</v>
      </c>
      <c r="H14" s="18">
        <f t="shared" si="4"/>
        <v>6.7165819838056677</v>
      </c>
      <c r="I14" s="19">
        <f t="shared" si="5"/>
        <v>31.903764423076925</v>
      </c>
    </row>
    <row r="15" spans="2:13" x14ac:dyDescent="0.3">
      <c r="B15" s="8">
        <f t="shared" si="6"/>
        <v>8</v>
      </c>
      <c r="C15" s="17">
        <v>68682.350000000006</v>
      </c>
      <c r="D15" s="17">
        <f t="shared" si="0"/>
        <v>68682.350000000006</v>
      </c>
      <c r="E15" s="17">
        <f t="shared" si="1"/>
        <v>5723.5291666666672</v>
      </c>
      <c r="F15" s="18">
        <f t="shared" si="2"/>
        <v>34.758274291497976</v>
      </c>
      <c r="G15" s="18">
        <f t="shared" si="3"/>
        <v>17.379137145748988</v>
      </c>
      <c r="H15" s="18">
        <f t="shared" si="4"/>
        <v>6.9516548582995954</v>
      </c>
      <c r="I15" s="19">
        <f t="shared" si="5"/>
        <v>33.020360576923082</v>
      </c>
    </row>
    <row r="16" spans="2:13" x14ac:dyDescent="0.3">
      <c r="B16" s="8">
        <f t="shared" si="6"/>
        <v>9</v>
      </c>
      <c r="C16" s="17">
        <v>68682.350000000006</v>
      </c>
      <c r="D16" s="17">
        <f t="shared" si="0"/>
        <v>68682.350000000006</v>
      </c>
      <c r="E16" s="17">
        <f t="shared" si="1"/>
        <v>5723.5291666666672</v>
      </c>
      <c r="F16" s="18">
        <f t="shared" si="2"/>
        <v>34.758274291497976</v>
      </c>
      <c r="G16" s="18">
        <f t="shared" si="3"/>
        <v>17.379137145748988</v>
      </c>
      <c r="H16" s="18">
        <f t="shared" si="4"/>
        <v>6.9516548582995954</v>
      </c>
      <c r="I16" s="19">
        <f t="shared" si="5"/>
        <v>33.020360576923082</v>
      </c>
    </row>
    <row r="17" spans="2:9" x14ac:dyDescent="0.3">
      <c r="B17" s="8">
        <f t="shared" si="6"/>
        <v>10</v>
      </c>
      <c r="C17" s="17">
        <v>71004.86</v>
      </c>
      <c r="D17" s="17">
        <f t="shared" si="0"/>
        <v>71004.86</v>
      </c>
      <c r="E17" s="17">
        <f t="shared" si="1"/>
        <v>5917.0716666666667</v>
      </c>
      <c r="F17" s="18">
        <f t="shared" si="2"/>
        <v>35.933633603238867</v>
      </c>
      <c r="G17" s="18">
        <f t="shared" si="3"/>
        <v>17.966816801619434</v>
      </c>
      <c r="H17" s="18">
        <f t="shared" si="4"/>
        <v>7.1867267206477736</v>
      </c>
      <c r="I17" s="19">
        <f t="shared" si="5"/>
        <v>34.136951923076921</v>
      </c>
    </row>
    <row r="18" spans="2:9" x14ac:dyDescent="0.3">
      <c r="B18" s="8">
        <f t="shared" si="6"/>
        <v>11</v>
      </c>
      <c r="C18" s="17">
        <v>71004.86</v>
      </c>
      <c r="D18" s="17">
        <f t="shared" si="0"/>
        <v>71004.86</v>
      </c>
      <c r="E18" s="17">
        <f t="shared" si="1"/>
        <v>5917.0716666666667</v>
      </c>
      <c r="F18" s="18">
        <f t="shared" si="2"/>
        <v>35.933633603238867</v>
      </c>
      <c r="G18" s="18">
        <f t="shared" si="3"/>
        <v>17.966816801619434</v>
      </c>
      <c r="H18" s="18">
        <f t="shared" si="4"/>
        <v>7.1867267206477736</v>
      </c>
      <c r="I18" s="19">
        <f t="shared" si="5"/>
        <v>34.136951923076921</v>
      </c>
    </row>
    <row r="19" spans="2:9" x14ac:dyDescent="0.3">
      <c r="B19" s="8">
        <f t="shared" si="6"/>
        <v>12</v>
      </c>
      <c r="C19" s="17">
        <v>73327.360000000001</v>
      </c>
      <c r="D19" s="17">
        <f t="shared" si="0"/>
        <v>73327.360000000001</v>
      </c>
      <c r="E19" s="17">
        <f t="shared" si="1"/>
        <v>6110.6133333333337</v>
      </c>
      <c r="F19" s="18">
        <f t="shared" si="2"/>
        <v>37.108987854251012</v>
      </c>
      <c r="G19" s="18">
        <f t="shared" si="3"/>
        <v>18.554493927125506</v>
      </c>
      <c r="H19" s="18">
        <f t="shared" si="4"/>
        <v>7.4217975708502024</v>
      </c>
      <c r="I19" s="19">
        <f t="shared" si="5"/>
        <v>35.253538461538461</v>
      </c>
    </row>
    <row r="20" spans="2:9" x14ac:dyDescent="0.3">
      <c r="B20" s="8">
        <f t="shared" si="6"/>
        <v>13</v>
      </c>
      <c r="C20" s="17">
        <v>73327.360000000001</v>
      </c>
      <c r="D20" s="17">
        <f t="shared" si="0"/>
        <v>73327.360000000001</v>
      </c>
      <c r="E20" s="17">
        <f t="shared" si="1"/>
        <v>6110.6133333333337</v>
      </c>
      <c r="F20" s="18">
        <f t="shared" si="2"/>
        <v>37.108987854251012</v>
      </c>
      <c r="G20" s="18">
        <f t="shared" si="3"/>
        <v>18.554493927125506</v>
      </c>
      <c r="H20" s="18">
        <f t="shared" si="4"/>
        <v>7.4217975708502024</v>
      </c>
      <c r="I20" s="19">
        <f t="shared" si="5"/>
        <v>35.253538461538461</v>
      </c>
    </row>
    <row r="21" spans="2:9" x14ac:dyDescent="0.3">
      <c r="B21" s="8">
        <f t="shared" si="6"/>
        <v>14</v>
      </c>
      <c r="C21" s="17">
        <v>75649.87</v>
      </c>
      <c r="D21" s="17">
        <f t="shared" si="0"/>
        <v>75649.87</v>
      </c>
      <c r="E21" s="17">
        <f t="shared" si="1"/>
        <v>6304.1558333333332</v>
      </c>
      <c r="F21" s="18">
        <f t="shared" si="2"/>
        <v>38.284347165991903</v>
      </c>
      <c r="G21" s="18">
        <f t="shared" si="3"/>
        <v>19.142173582995952</v>
      </c>
      <c r="H21" s="18">
        <f t="shared" si="4"/>
        <v>7.6568694331983806</v>
      </c>
      <c r="I21" s="19">
        <f t="shared" si="5"/>
        <v>36.370129807692308</v>
      </c>
    </row>
    <row r="22" spans="2:9" x14ac:dyDescent="0.3">
      <c r="B22" s="8">
        <f t="shared" si="6"/>
        <v>15</v>
      </c>
      <c r="C22" s="17">
        <v>75649.87</v>
      </c>
      <c r="D22" s="17">
        <f t="shared" si="0"/>
        <v>75649.87</v>
      </c>
      <c r="E22" s="17">
        <f t="shared" si="1"/>
        <v>6304.1558333333332</v>
      </c>
      <c r="F22" s="18">
        <f t="shared" si="2"/>
        <v>38.284347165991903</v>
      </c>
      <c r="G22" s="18">
        <f t="shared" si="3"/>
        <v>19.142173582995952</v>
      </c>
      <c r="H22" s="18">
        <f t="shared" si="4"/>
        <v>7.6568694331983806</v>
      </c>
      <c r="I22" s="19">
        <f t="shared" si="5"/>
        <v>36.370129807692308</v>
      </c>
    </row>
    <row r="23" spans="2:9" x14ac:dyDescent="0.3">
      <c r="B23" s="8">
        <f t="shared" si="6"/>
        <v>16</v>
      </c>
      <c r="C23" s="17">
        <v>77972.39</v>
      </c>
      <c r="D23" s="17">
        <f t="shared" si="0"/>
        <v>77972.39</v>
      </c>
      <c r="E23" s="17">
        <f t="shared" si="1"/>
        <v>6497.6991666666663</v>
      </c>
      <c r="F23" s="18">
        <f t="shared" si="2"/>
        <v>39.459711538461541</v>
      </c>
      <c r="G23" s="18">
        <f t="shared" si="3"/>
        <v>19.72985576923077</v>
      </c>
      <c r="H23" s="18">
        <f t="shared" si="4"/>
        <v>7.8919423076923083</v>
      </c>
      <c r="I23" s="19">
        <f t="shared" si="5"/>
        <v>37.486725961538461</v>
      </c>
    </row>
    <row r="24" spans="2:9" x14ac:dyDescent="0.3">
      <c r="B24" s="8">
        <f t="shared" si="6"/>
        <v>17</v>
      </c>
      <c r="C24" s="17">
        <v>77972.39</v>
      </c>
      <c r="D24" s="17">
        <f t="shared" si="0"/>
        <v>77972.39</v>
      </c>
      <c r="E24" s="17">
        <f t="shared" si="1"/>
        <v>6497.6991666666663</v>
      </c>
      <c r="F24" s="18">
        <f t="shared" si="2"/>
        <v>39.459711538461541</v>
      </c>
      <c r="G24" s="18">
        <f t="shared" si="3"/>
        <v>19.72985576923077</v>
      </c>
      <c r="H24" s="18">
        <f t="shared" si="4"/>
        <v>7.8919423076923083</v>
      </c>
      <c r="I24" s="19">
        <f t="shared" si="5"/>
        <v>37.486725961538461</v>
      </c>
    </row>
    <row r="25" spans="2:9" x14ac:dyDescent="0.3">
      <c r="B25" s="8">
        <f t="shared" si="6"/>
        <v>18</v>
      </c>
      <c r="C25" s="17">
        <v>80294.899999999994</v>
      </c>
      <c r="D25" s="17">
        <f t="shared" si="0"/>
        <v>80294.899999999994</v>
      </c>
      <c r="E25" s="17">
        <f t="shared" si="1"/>
        <v>6691.2416666666659</v>
      </c>
      <c r="F25" s="18">
        <f t="shared" si="2"/>
        <v>40.635070850202425</v>
      </c>
      <c r="G25" s="18">
        <f t="shared" si="3"/>
        <v>20.317535425101212</v>
      </c>
      <c r="H25" s="18">
        <f t="shared" si="4"/>
        <v>8.1270141700404857</v>
      </c>
      <c r="I25" s="19">
        <f t="shared" si="5"/>
        <v>38.603317307692308</v>
      </c>
    </row>
    <row r="26" spans="2:9" x14ac:dyDescent="0.3">
      <c r="B26" s="8">
        <f t="shared" si="6"/>
        <v>19</v>
      </c>
      <c r="C26" s="17">
        <v>80294.899999999994</v>
      </c>
      <c r="D26" s="17">
        <f t="shared" si="0"/>
        <v>80294.899999999994</v>
      </c>
      <c r="E26" s="17">
        <f t="shared" si="1"/>
        <v>6691.2416666666659</v>
      </c>
      <c r="F26" s="18">
        <f t="shared" si="2"/>
        <v>40.635070850202425</v>
      </c>
      <c r="G26" s="18">
        <f t="shared" si="3"/>
        <v>20.317535425101212</v>
      </c>
      <c r="H26" s="18">
        <f t="shared" si="4"/>
        <v>8.1270141700404857</v>
      </c>
      <c r="I26" s="19">
        <f t="shared" si="5"/>
        <v>38.603317307692308</v>
      </c>
    </row>
    <row r="27" spans="2:9" x14ac:dyDescent="0.3">
      <c r="B27" s="8">
        <f t="shared" si="6"/>
        <v>20</v>
      </c>
      <c r="C27" s="17">
        <v>82617.42</v>
      </c>
      <c r="D27" s="17">
        <f t="shared" si="0"/>
        <v>82617.42</v>
      </c>
      <c r="E27" s="17">
        <f t="shared" si="1"/>
        <v>6884.7849999999999</v>
      </c>
      <c r="F27" s="18">
        <f t="shared" si="2"/>
        <v>41.810435222672062</v>
      </c>
      <c r="G27" s="18">
        <f t="shared" si="3"/>
        <v>20.905217611336031</v>
      </c>
      <c r="H27" s="18">
        <f t="shared" si="4"/>
        <v>8.3620870445344124</v>
      </c>
      <c r="I27" s="19">
        <f t="shared" si="5"/>
        <v>39.719913461538461</v>
      </c>
    </row>
    <row r="28" spans="2:9" x14ac:dyDescent="0.3">
      <c r="B28" s="8">
        <f t="shared" si="6"/>
        <v>21</v>
      </c>
      <c r="C28" s="17">
        <v>82617.42</v>
      </c>
      <c r="D28" s="17">
        <f t="shared" si="0"/>
        <v>82617.42</v>
      </c>
      <c r="E28" s="17">
        <f t="shared" si="1"/>
        <v>6884.7849999999999</v>
      </c>
      <c r="F28" s="18">
        <f t="shared" si="2"/>
        <v>41.810435222672062</v>
      </c>
      <c r="G28" s="18">
        <f t="shared" si="3"/>
        <v>20.905217611336031</v>
      </c>
      <c r="H28" s="18">
        <f t="shared" si="4"/>
        <v>8.3620870445344124</v>
      </c>
      <c r="I28" s="19">
        <f t="shared" si="5"/>
        <v>39.719913461538461</v>
      </c>
    </row>
    <row r="29" spans="2:9" x14ac:dyDescent="0.3">
      <c r="B29" s="8">
        <f t="shared" si="6"/>
        <v>22</v>
      </c>
      <c r="C29" s="17">
        <v>84939.38</v>
      </c>
      <c r="D29" s="17">
        <f t="shared" si="0"/>
        <v>84939.38</v>
      </c>
      <c r="E29" s="17">
        <f t="shared" si="1"/>
        <v>7078.2816666666668</v>
      </c>
      <c r="F29" s="18">
        <f t="shared" si="2"/>
        <v>42.985516194331986</v>
      </c>
      <c r="G29" s="18">
        <f t="shared" si="3"/>
        <v>21.492758097165993</v>
      </c>
      <c r="H29" s="18">
        <f t="shared" si="4"/>
        <v>8.5971032388663975</v>
      </c>
      <c r="I29" s="19">
        <f t="shared" si="5"/>
        <v>40.836240384615387</v>
      </c>
    </row>
    <row r="30" spans="2:9" x14ac:dyDescent="0.3">
      <c r="B30" s="8">
        <f t="shared" si="6"/>
        <v>23</v>
      </c>
      <c r="C30" s="17">
        <v>84939.38</v>
      </c>
      <c r="D30" s="17">
        <f t="shared" si="0"/>
        <v>84939.38</v>
      </c>
      <c r="E30" s="17">
        <f t="shared" si="1"/>
        <v>7078.2816666666668</v>
      </c>
      <c r="F30" s="18">
        <f t="shared" si="2"/>
        <v>42.985516194331986</v>
      </c>
      <c r="G30" s="18">
        <f t="shared" si="3"/>
        <v>21.492758097165993</v>
      </c>
      <c r="H30" s="18">
        <f t="shared" si="4"/>
        <v>8.5971032388663975</v>
      </c>
      <c r="I30" s="19">
        <f t="shared" si="5"/>
        <v>40.836240384615387</v>
      </c>
    </row>
    <row r="31" spans="2:9" x14ac:dyDescent="0.3">
      <c r="B31" s="8">
        <f t="shared" si="6"/>
        <v>24</v>
      </c>
      <c r="C31" s="17">
        <v>84939.38</v>
      </c>
      <c r="D31" s="17">
        <f t="shared" si="0"/>
        <v>84939.38</v>
      </c>
      <c r="E31" s="17">
        <f t="shared" si="1"/>
        <v>7078.2816666666668</v>
      </c>
      <c r="F31" s="18">
        <f t="shared" si="2"/>
        <v>42.985516194331986</v>
      </c>
      <c r="G31" s="18">
        <f t="shared" si="3"/>
        <v>21.492758097165993</v>
      </c>
      <c r="H31" s="18">
        <f t="shared" si="4"/>
        <v>8.5971032388663975</v>
      </c>
      <c r="I31" s="19">
        <f t="shared" si="5"/>
        <v>40.836240384615387</v>
      </c>
    </row>
    <row r="32" spans="2:9" x14ac:dyDescent="0.3">
      <c r="B32" s="8">
        <f t="shared" si="6"/>
        <v>25</v>
      </c>
      <c r="C32" s="17">
        <v>85093.48</v>
      </c>
      <c r="D32" s="17">
        <f t="shared" si="0"/>
        <v>85093.48</v>
      </c>
      <c r="E32" s="17">
        <f t="shared" si="1"/>
        <v>7091.123333333333</v>
      </c>
      <c r="F32" s="18">
        <f t="shared" si="2"/>
        <v>43.063502024291495</v>
      </c>
      <c r="G32" s="18">
        <f t="shared" si="3"/>
        <v>21.531751012145747</v>
      </c>
      <c r="H32" s="18">
        <f t="shared" si="4"/>
        <v>8.6127004048582982</v>
      </c>
      <c r="I32" s="19">
        <f t="shared" si="5"/>
        <v>40.910326923076923</v>
      </c>
    </row>
    <row r="33" spans="2:9" x14ac:dyDescent="0.3">
      <c r="B33" s="8">
        <f t="shared" si="6"/>
        <v>26</v>
      </c>
      <c r="C33" s="17">
        <v>85236.27</v>
      </c>
      <c r="D33" s="17">
        <f t="shared" si="0"/>
        <v>85236.27</v>
      </c>
      <c r="E33" s="17">
        <f t="shared" si="1"/>
        <v>7103.0225</v>
      </c>
      <c r="F33" s="18">
        <f t="shared" si="2"/>
        <v>43.135764170040488</v>
      </c>
      <c r="G33" s="18">
        <f t="shared" si="3"/>
        <v>21.567882085020244</v>
      </c>
      <c r="H33" s="18">
        <f t="shared" si="4"/>
        <v>8.627152834008097</v>
      </c>
      <c r="I33" s="19">
        <f t="shared" si="5"/>
        <v>40.978975961538467</v>
      </c>
    </row>
    <row r="34" spans="2:9" x14ac:dyDescent="0.3">
      <c r="B34" s="8">
        <f t="shared" si="6"/>
        <v>27</v>
      </c>
      <c r="C34" s="17">
        <v>85368.56</v>
      </c>
      <c r="D34" s="17">
        <f t="shared" si="0"/>
        <v>85368.56</v>
      </c>
      <c r="E34" s="17">
        <f t="shared" si="1"/>
        <v>7114.0466666666662</v>
      </c>
      <c r="F34" s="18">
        <f t="shared" si="2"/>
        <v>43.202712550607288</v>
      </c>
      <c r="G34" s="18">
        <f t="shared" si="3"/>
        <v>21.601356275303644</v>
      </c>
      <c r="H34" s="18">
        <f t="shared" si="4"/>
        <v>8.6405425101214579</v>
      </c>
      <c r="I34" s="19">
        <f t="shared" si="5"/>
        <v>41.042576923076922</v>
      </c>
    </row>
    <row r="35" spans="2:9" x14ac:dyDescent="0.3">
      <c r="B35" s="8">
        <f t="shared" si="6"/>
        <v>28</v>
      </c>
      <c r="C35" s="17">
        <v>85491.13</v>
      </c>
      <c r="D35" s="17">
        <f t="shared" si="0"/>
        <v>85491.13</v>
      </c>
      <c r="E35" s="17">
        <f t="shared" si="1"/>
        <v>7124.2608333333337</v>
      </c>
      <c r="F35" s="18">
        <f t="shared" si="2"/>
        <v>43.264741902834011</v>
      </c>
      <c r="G35" s="18">
        <f t="shared" si="3"/>
        <v>21.632370951417006</v>
      </c>
      <c r="H35" s="18">
        <f t="shared" si="4"/>
        <v>8.6529483805668015</v>
      </c>
      <c r="I35" s="19">
        <f t="shared" si="5"/>
        <v>41.101504807692308</v>
      </c>
    </row>
    <row r="36" spans="2:9" x14ac:dyDescent="0.3">
      <c r="B36" s="8">
        <f t="shared" si="6"/>
        <v>29</v>
      </c>
      <c r="C36" s="17">
        <v>85604.62</v>
      </c>
      <c r="D36" s="17">
        <f t="shared" si="0"/>
        <v>85604.62</v>
      </c>
      <c r="E36" s="17">
        <f t="shared" si="1"/>
        <v>7133.7183333333332</v>
      </c>
      <c r="F36" s="18">
        <f t="shared" si="2"/>
        <v>43.322176113360321</v>
      </c>
      <c r="G36" s="18">
        <f t="shared" si="3"/>
        <v>21.66108805668016</v>
      </c>
      <c r="H36" s="18">
        <f t="shared" si="4"/>
        <v>8.6644352226720649</v>
      </c>
      <c r="I36" s="19">
        <f t="shared" si="5"/>
        <v>41.156067307692304</v>
      </c>
    </row>
    <row r="37" spans="2:9" x14ac:dyDescent="0.3">
      <c r="B37" s="8">
        <f t="shared" si="6"/>
        <v>30</v>
      </c>
      <c r="C37" s="17">
        <v>85709.84</v>
      </c>
      <c r="D37" s="17">
        <f t="shared" si="0"/>
        <v>85709.84</v>
      </c>
      <c r="E37" s="17">
        <f t="shared" si="1"/>
        <v>7142.4866666666667</v>
      </c>
      <c r="F37" s="18">
        <f t="shared" si="2"/>
        <v>43.375425101214574</v>
      </c>
      <c r="G37" s="18">
        <f t="shared" si="3"/>
        <v>21.687712550607287</v>
      </c>
      <c r="H37" s="18">
        <f t="shared" si="4"/>
        <v>8.6750850202429142</v>
      </c>
      <c r="I37" s="19">
        <f t="shared" si="5"/>
        <v>41.206653846153841</v>
      </c>
    </row>
    <row r="38" spans="2:9" x14ac:dyDescent="0.3">
      <c r="B38" s="8">
        <f t="shared" si="6"/>
        <v>31</v>
      </c>
      <c r="C38" s="17">
        <v>85807.21</v>
      </c>
      <c r="D38" s="17">
        <f t="shared" si="0"/>
        <v>85807.21</v>
      </c>
      <c r="E38" s="17">
        <f t="shared" si="1"/>
        <v>7150.6008333333339</v>
      </c>
      <c r="F38" s="18">
        <f t="shared" si="2"/>
        <v>43.424701417004052</v>
      </c>
      <c r="G38" s="18">
        <f t="shared" si="3"/>
        <v>21.712350708502026</v>
      </c>
      <c r="H38" s="18">
        <f t="shared" si="4"/>
        <v>8.6849402834008096</v>
      </c>
      <c r="I38" s="19">
        <f t="shared" si="5"/>
        <v>41.25346634615385</v>
      </c>
    </row>
    <row r="39" spans="2:9" x14ac:dyDescent="0.3">
      <c r="B39" s="8">
        <f t="shared" si="6"/>
        <v>32</v>
      </c>
      <c r="C39" s="17">
        <v>85897.41</v>
      </c>
      <c r="D39" s="17">
        <f t="shared" si="0"/>
        <v>85897.41</v>
      </c>
      <c r="E39" s="17">
        <f t="shared" si="1"/>
        <v>7158.1175000000003</v>
      </c>
      <c r="F39" s="18">
        <f t="shared" si="2"/>
        <v>43.4703491902834</v>
      </c>
      <c r="G39" s="18">
        <f t="shared" si="3"/>
        <v>21.7351745951417</v>
      </c>
      <c r="H39" s="18">
        <f t="shared" si="4"/>
        <v>8.6940698380566808</v>
      </c>
      <c r="I39" s="19">
        <f t="shared" si="5"/>
        <v>41.296831730769235</v>
      </c>
    </row>
    <row r="40" spans="2:9" x14ac:dyDescent="0.3">
      <c r="B40" s="8">
        <f t="shared" si="6"/>
        <v>33</v>
      </c>
      <c r="C40" s="17">
        <v>85980.9</v>
      </c>
      <c r="D40" s="17">
        <f t="shared" si="0"/>
        <v>85980.9</v>
      </c>
      <c r="E40" s="17">
        <f t="shared" si="1"/>
        <v>7165.0749999999998</v>
      </c>
      <c r="F40" s="18">
        <f t="shared" si="2"/>
        <v>43.512601214574893</v>
      </c>
      <c r="G40" s="18">
        <f t="shared" si="3"/>
        <v>21.756300607287447</v>
      </c>
      <c r="H40" s="18">
        <f t="shared" si="4"/>
        <v>8.7025202429149786</v>
      </c>
      <c r="I40" s="19">
        <f t="shared" si="5"/>
        <v>41.33697115384615</v>
      </c>
    </row>
    <row r="41" spans="2:9" x14ac:dyDescent="0.3">
      <c r="B41" s="8">
        <f t="shared" si="6"/>
        <v>34</v>
      </c>
      <c r="C41" s="17">
        <v>86058.26</v>
      </c>
      <c r="D41" s="17">
        <f t="shared" si="0"/>
        <v>86058.26</v>
      </c>
      <c r="E41" s="17">
        <f t="shared" si="1"/>
        <v>7171.5216666666665</v>
      </c>
      <c r="F41" s="18">
        <f t="shared" si="2"/>
        <v>43.551751012145743</v>
      </c>
      <c r="G41" s="18">
        <f t="shared" si="3"/>
        <v>21.775875506072872</v>
      </c>
      <c r="H41" s="18">
        <f t="shared" si="4"/>
        <v>8.710350202429149</v>
      </c>
      <c r="I41" s="19">
        <f t="shared" si="5"/>
        <v>41.374163461538458</v>
      </c>
    </row>
    <row r="42" spans="2:9" x14ac:dyDescent="0.3">
      <c r="B42" s="20">
        <f t="shared" si="6"/>
        <v>35</v>
      </c>
      <c r="C42" s="21">
        <v>86129.83</v>
      </c>
      <c r="D42" s="21">
        <f t="shared" si="0"/>
        <v>86129.83</v>
      </c>
      <c r="E42" s="21">
        <f t="shared" si="1"/>
        <v>7177.4858333333332</v>
      </c>
      <c r="F42" s="22">
        <f t="shared" si="2"/>
        <v>43.587970647773282</v>
      </c>
      <c r="G42" s="22">
        <f t="shared" si="3"/>
        <v>21.793985323886641</v>
      </c>
      <c r="H42" s="22">
        <f t="shared" si="4"/>
        <v>8.7175941295546568</v>
      </c>
      <c r="I42" s="23">
        <f t="shared" si="5"/>
        <v>41.408572115384615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7.554687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21" x14ac:dyDescent="0.4">
      <c r="A1" s="1"/>
      <c r="B1" s="59" t="s">
        <v>40</v>
      </c>
      <c r="C1" s="59" t="s">
        <v>61</v>
      </c>
      <c r="G1" s="60" t="s">
        <v>158</v>
      </c>
      <c r="H1" s="61">
        <f>Inhoud!C6</f>
        <v>1</v>
      </c>
    </row>
    <row r="2" spans="1:8" x14ac:dyDescent="0.3">
      <c r="A2" s="4"/>
      <c r="D2" s="3"/>
    </row>
    <row r="3" spans="1:8" ht="14.4" x14ac:dyDescent="0.3">
      <c r="A3" s="1"/>
      <c r="B3" s="1"/>
      <c r="C3" s="5"/>
    </row>
    <row r="4" spans="1:8" x14ac:dyDescent="0.3">
      <c r="A4"/>
      <c r="B4" s="106" t="s">
        <v>1</v>
      </c>
      <c r="C4" s="107"/>
      <c r="D4" s="26" t="s">
        <v>2</v>
      </c>
      <c r="E4" s="106" t="s">
        <v>3</v>
      </c>
      <c r="F4" s="108"/>
      <c r="G4" s="108"/>
      <c r="H4" s="107"/>
    </row>
    <row r="5" spans="1:8" x14ac:dyDescent="0.3">
      <c r="A5"/>
      <c r="B5" s="9">
        <v>1</v>
      </c>
      <c r="C5" s="10"/>
      <c r="D5" s="10"/>
      <c r="E5" s="109" t="s">
        <v>4</v>
      </c>
      <c r="F5" s="110"/>
      <c r="G5" s="111"/>
      <c r="H5" s="11" t="s">
        <v>5</v>
      </c>
    </row>
    <row r="6" spans="1:8" s="16" customFormat="1" x14ac:dyDescent="0.3">
      <c r="A6"/>
      <c r="B6" s="74" t="s">
        <v>197</v>
      </c>
      <c r="C6" s="75">
        <f>Inhoud!C4</f>
        <v>44562</v>
      </c>
      <c r="D6" s="75">
        <f>Inhoud!C4</f>
        <v>44562</v>
      </c>
      <c r="E6" s="13">
        <v>1</v>
      </c>
      <c r="F6" s="14">
        <v>0.5</v>
      </c>
      <c r="G6" s="15">
        <v>0.2</v>
      </c>
      <c r="H6" s="12"/>
    </row>
    <row r="7" spans="1:8" x14ac:dyDescent="0.3">
      <c r="A7"/>
      <c r="B7" s="17"/>
      <c r="C7" s="17"/>
      <c r="D7" s="17"/>
      <c r="E7" s="18"/>
      <c r="F7" s="18"/>
      <c r="G7" s="18"/>
      <c r="H7" s="19"/>
    </row>
    <row r="8" spans="1:8" x14ac:dyDescent="0.3">
      <c r="A8"/>
      <c r="B8" s="17">
        <v>23133.232800000002</v>
      </c>
      <c r="C8" s="17">
        <f>B8*$H$1</f>
        <v>23133.232800000002</v>
      </c>
      <c r="D8" s="17">
        <f>B8/12*$H$1</f>
        <v>1927.7694000000001</v>
      </c>
      <c r="E8" s="18">
        <f t="shared" ref="E8" si="0">C8/1976</f>
        <v>11.7071016194332</v>
      </c>
      <c r="F8" s="18">
        <f t="shared" ref="F8" si="1">E8/2</f>
        <v>5.8535508097165998</v>
      </c>
      <c r="G8" s="18">
        <f t="shared" ref="G8" si="2">E8/5</f>
        <v>2.34142032388664</v>
      </c>
      <c r="H8" s="19">
        <f t="shared" ref="H8" si="3">C8/2080</f>
        <v>11.121746538461538</v>
      </c>
    </row>
    <row r="9" spans="1:8" x14ac:dyDescent="0.3">
      <c r="A9"/>
      <c r="B9" s="21"/>
      <c r="C9" s="21"/>
      <c r="D9" s="21"/>
      <c r="E9" s="22"/>
      <c r="F9" s="22"/>
      <c r="G9" s="22"/>
      <c r="H9" s="23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/>
  </sheetViews>
  <sheetFormatPr defaultRowHeight="13.2" x14ac:dyDescent="0.25"/>
  <sheetData>
    <row r="2" spans="1:12" ht="13.8" x14ac:dyDescent="0.3">
      <c r="B2" s="56" t="s">
        <v>137</v>
      </c>
      <c r="C2" s="57">
        <f>ROUND(1.02^17,4)</f>
        <v>1.4001999999999999</v>
      </c>
    </row>
    <row r="4" spans="1:12" ht="15" x14ac:dyDescent="0.35">
      <c r="A4" s="38"/>
      <c r="B4" s="55" t="s">
        <v>129</v>
      </c>
      <c r="C4" s="38"/>
      <c r="D4" s="38"/>
      <c r="E4" s="38"/>
      <c r="F4" s="38"/>
      <c r="G4" s="38"/>
      <c r="H4" s="38"/>
      <c r="I4" s="33"/>
      <c r="J4" s="33"/>
      <c r="K4" s="33"/>
      <c r="L4" s="33"/>
    </row>
    <row r="6" spans="1:12" ht="14.4" x14ac:dyDescent="0.35">
      <c r="B6" s="34" t="s">
        <v>127</v>
      </c>
      <c r="C6" s="35"/>
      <c r="D6" s="34" t="s">
        <v>128</v>
      </c>
      <c r="E6" s="35"/>
    </row>
    <row r="7" spans="1:12" ht="14.4" x14ac:dyDescent="0.35">
      <c r="B7" s="39">
        <v>37257</v>
      </c>
      <c r="C7" s="37"/>
      <c r="D7" s="36">
        <f>Inhoud!C4</f>
        <v>44562</v>
      </c>
      <c r="E7" s="37"/>
    </row>
    <row r="8" spans="1:12" ht="14.4" x14ac:dyDescent="0.35">
      <c r="B8" s="112"/>
      <c r="C8" s="113"/>
      <c r="D8" s="112"/>
      <c r="E8" s="113"/>
    </row>
    <row r="9" spans="1:12" ht="14.4" x14ac:dyDescent="0.35">
      <c r="B9" s="114">
        <v>29.625599999999999</v>
      </c>
      <c r="C9" s="115"/>
      <c r="D9" s="118">
        <f>B9*C2</f>
        <v>41.481765119999991</v>
      </c>
      <c r="E9" s="115">
        <v>1.0081835522646312</v>
      </c>
    </row>
    <row r="10" spans="1:12" ht="14.4" x14ac:dyDescent="0.35">
      <c r="B10" s="116"/>
      <c r="C10" s="117"/>
      <c r="D10" s="116"/>
      <c r="E10" s="117"/>
    </row>
  </sheetData>
  <mergeCells count="6">
    <mergeCell ref="B8:C8"/>
    <mergeCell ref="B9:C9"/>
    <mergeCell ref="B10:C10"/>
    <mergeCell ref="D8:E8"/>
    <mergeCell ref="D9:E9"/>
    <mergeCell ref="D10:E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3"/>
  <sheetViews>
    <sheetView workbookViewId="0">
      <selection activeCell="O27" sqref="O27"/>
    </sheetView>
  </sheetViews>
  <sheetFormatPr defaultRowHeight="13.8" x14ac:dyDescent="0.3"/>
  <cols>
    <col min="1" max="1" width="3.44140625" style="2" customWidth="1"/>
    <col min="2" max="2" width="6.44140625" style="2" customWidth="1"/>
    <col min="3" max="3" width="10.44140625" style="2" customWidth="1"/>
    <col min="4" max="16384" width="8.88671875" style="2"/>
  </cols>
  <sheetData>
    <row r="2" spans="2:22" ht="15.6" x14ac:dyDescent="0.3">
      <c r="B2" s="68" t="s">
        <v>195</v>
      </c>
      <c r="T2" s="4" t="s">
        <v>63</v>
      </c>
      <c r="U2" s="119">
        <f>Inhoud!C4</f>
        <v>44562</v>
      </c>
      <c r="V2" s="119"/>
    </row>
    <row r="5" spans="2:22" x14ac:dyDescent="0.3">
      <c r="C5" s="67" t="s">
        <v>6</v>
      </c>
      <c r="D5" s="71" t="s">
        <v>8</v>
      </c>
      <c r="E5" s="71" t="s">
        <v>46</v>
      </c>
      <c r="F5" s="71" t="s">
        <v>13</v>
      </c>
      <c r="G5" s="71" t="s">
        <v>11</v>
      </c>
      <c r="H5" s="71" t="s">
        <v>16</v>
      </c>
      <c r="I5" s="71" t="s">
        <v>0</v>
      </c>
      <c r="J5" s="71" t="s">
        <v>35</v>
      </c>
      <c r="K5" s="71" t="s">
        <v>36</v>
      </c>
      <c r="L5" s="71" t="s">
        <v>37</v>
      </c>
      <c r="M5" s="71" t="s">
        <v>194</v>
      </c>
      <c r="N5" s="71" t="s">
        <v>14</v>
      </c>
      <c r="O5" s="71" t="s">
        <v>22</v>
      </c>
      <c r="P5" s="71" t="s">
        <v>23</v>
      </c>
      <c r="Q5" s="71" t="s">
        <v>24</v>
      </c>
      <c r="R5" s="71" t="s">
        <v>26</v>
      </c>
      <c r="S5" s="71" t="s">
        <v>28</v>
      </c>
      <c r="T5" s="71" t="s">
        <v>30</v>
      </c>
      <c r="U5" s="71" t="s">
        <v>31</v>
      </c>
      <c r="V5" s="71" t="s">
        <v>33</v>
      </c>
    </row>
    <row r="6" spans="2:22" x14ac:dyDescent="0.3">
      <c r="C6" s="76">
        <v>1</v>
      </c>
      <c r="D6" s="76">
        <v>7</v>
      </c>
      <c r="E6" s="76">
        <v>8</v>
      </c>
      <c r="F6" s="76">
        <v>10</v>
      </c>
      <c r="G6" s="76">
        <v>9</v>
      </c>
      <c r="H6" s="76">
        <v>15</v>
      </c>
      <c r="I6" s="76">
        <v>16</v>
      </c>
      <c r="J6" s="76">
        <v>17</v>
      </c>
      <c r="K6" s="76">
        <v>18</v>
      </c>
      <c r="L6" s="76">
        <v>19</v>
      </c>
      <c r="M6" s="76">
        <v>19</v>
      </c>
      <c r="N6" s="76">
        <v>13</v>
      </c>
      <c r="O6" s="76">
        <v>20</v>
      </c>
      <c r="P6" s="76">
        <v>21</v>
      </c>
      <c r="Q6" s="76">
        <v>22</v>
      </c>
      <c r="R6" s="76">
        <v>23</v>
      </c>
      <c r="S6" s="76">
        <v>24</v>
      </c>
      <c r="T6" s="76">
        <v>25</v>
      </c>
      <c r="U6" s="76">
        <v>26</v>
      </c>
      <c r="V6" s="76">
        <v>27</v>
      </c>
    </row>
    <row r="7" spans="2:22" s="72" customFormat="1" ht="15.6" x14ac:dyDescent="0.3">
      <c r="B7" s="69" t="s">
        <v>173</v>
      </c>
      <c r="C7" s="66" t="s">
        <v>174</v>
      </c>
      <c r="D7" s="66" t="s">
        <v>175</v>
      </c>
      <c r="E7" s="66" t="s">
        <v>176</v>
      </c>
      <c r="F7" s="66" t="s">
        <v>177</v>
      </c>
      <c r="G7" s="66" t="s">
        <v>178</v>
      </c>
      <c r="H7" s="66" t="s">
        <v>179</v>
      </c>
      <c r="I7" s="66" t="s">
        <v>180</v>
      </c>
      <c r="J7" s="66" t="s">
        <v>181</v>
      </c>
      <c r="K7" s="66" t="s">
        <v>182</v>
      </c>
      <c r="L7" s="66" t="s">
        <v>183</v>
      </c>
      <c r="M7" s="66" t="s">
        <v>184</v>
      </c>
      <c r="N7" s="66" t="s">
        <v>185</v>
      </c>
      <c r="O7" s="66" t="s">
        <v>186</v>
      </c>
      <c r="P7" s="66" t="s">
        <v>187</v>
      </c>
      <c r="Q7" s="66" t="s">
        <v>188</v>
      </c>
      <c r="R7" s="66" t="s">
        <v>189</v>
      </c>
      <c r="S7" s="66" t="s">
        <v>190</v>
      </c>
      <c r="T7" s="66" t="s">
        <v>191</v>
      </c>
      <c r="U7" s="66" t="s">
        <v>192</v>
      </c>
      <c r="V7" s="66" t="s">
        <v>193</v>
      </c>
    </row>
    <row r="8" spans="2:22" x14ac:dyDescent="0.3">
      <c r="B8" s="70">
        <v>0</v>
      </c>
      <c r="C8" s="65">
        <f>'L4'!E7</f>
        <v>1882.6383333333333</v>
      </c>
      <c r="D8" s="73">
        <f>'L3'!E7</f>
        <v>1970.2291666666667</v>
      </c>
      <c r="E8" s="73">
        <f>'L2'!E7</f>
        <v>2130.2474999999999</v>
      </c>
      <c r="F8" s="73">
        <f>'A2'!E7</f>
        <v>2130.2474999999999</v>
      </c>
      <c r="G8" s="73">
        <f>'A1'!E7</f>
        <v>2478.0099999999998</v>
      </c>
      <c r="H8" s="73">
        <f>B2B!E7</f>
        <v>2138.8975</v>
      </c>
      <c r="I8" s="73">
        <f>+B2A!E7</f>
        <v>2347.5574999999999</v>
      </c>
      <c r="J8" s="73">
        <f>+B1C!E7</f>
        <v>2574.813333333333</v>
      </c>
      <c r="K8" s="73">
        <f>+B1B!E7</f>
        <v>2798.6124999999997</v>
      </c>
      <c r="L8" s="73">
        <f>+B1A!E7</f>
        <v>2970.9791666666665</v>
      </c>
      <c r="M8" s="73">
        <f>+'B1A BIS'!E7</f>
        <v>3066.9050000000002</v>
      </c>
      <c r="N8" s="73">
        <f>+'MV2'!E7</f>
        <v>2334.7858333333334</v>
      </c>
      <c r="O8" s="73">
        <f>+'MV1'!E7</f>
        <v>2574.813333333333</v>
      </c>
      <c r="P8" s="73">
        <f>+'L1'!E7</f>
        <v>3101.7758333333331</v>
      </c>
      <c r="Q8" s="73">
        <f>+'K5'!E7</f>
        <v>3104.2566666666667</v>
      </c>
      <c r="R8" s="73">
        <f>+'K3'!E7</f>
        <v>3223.6516666666666</v>
      </c>
      <c r="S8" s="73">
        <f>+'K2'!E7</f>
        <v>3338.7808333333337</v>
      </c>
      <c r="T8" s="73">
        <f>+'K1'!E7</f>
        <v>3453.9108333333334</v>
      </c>
      <c r="U8" s="73">
        <f>+'G1'!E7</f>
        <v>3723.6641666666669</v>
      </c>
      <c r="V8" s="73">
        <f>+GS!E7</f>
        <v>4949.4033333333327</v>
      </c>
    </row>
    <row r="9" spans="2:22" x14ac:dyDescent="0.3">
      <c r="B9" s="70">
        <v>1</v>
      </c>
      <c r="C9" s="65">
        <f>'L4'!E8</f>
        <v>1906.1108333333334</v>
      </c>
      <c r="D9" s="73">
        <f>'L3'!E8</f>
        <v>2045.7608333333335</v>
      </c>
      <c r="E9" s="73">
        <f>'L2'!E8</f>
        <v>2213.1941666666667</v>
      </c>
      <c r="F9" s="73">
        <f>'A2'!E8</f>
        <v>2213.1941666666667</v>
      </c>
      <c r="G9" s="73">
        <f>'A1'!E8</f>
        <v>2478.0099999999998</v>
      </c>
      <c r="H9" s="73">
        <f>B2B!E8</f>
        <v>2178.0574999999999</v>
      </c>
      <c r="I9" s="73">
        <f>+B2A!E8</f>
        <v>2404.8441666666668</v>
      </c>
      <c r="J9" s="73">
        <f>+B1C!E8</f>
        <v>2633.09</v>
      </c>
      <c r="K9" s="73">
        <f>+B1B!E8</f>
        <v>2850.9108333333334</v>
      </c>
      <c r="L9" s="73">
        <f>+B1A!E8</f>
        <v>3016.7033333333334</v>
      </c>
      <c r="M9" s="73">
        <f>+'B1A BIS'!E8</f>
        <v>3112.6291666666671</v>
      </c>
      <c r="N9" s="73">
        <f>+'MV2'!E8</f>
        <v>2408.3066666666668</v>
      </c>
      <c r="O9" s="73">
        <f>+'MV1'!E8</f>
        <v>2633.09</v>
      </c>
      <c r="P9" s="73">
        <f>+'L1'!E8</f>
        <v>3204.1725000000001</v>
      </c>
      <c r="Q9" s="73">
        <f>+'K5'!E8</f>
        <v>3193.8033333333333</v>
      </c>
      <c r="R9" s="73">
        <f>+'K3'!E8</f>
        <v>3316.6416666666664</v>
      </c>
      <c r="S9" s="73">
        <f>+'K2'!E8</f>
        <v>3435.0908333333332</v>
      </c>
      <c r="T9" s="73">
        <f>+'K1'!E8</f>
        <v>3553.5458333333336</v>
      </c>
      <c r="U9" s="73">
        <f>+'G1'!E8</f>
        <v>3813.9983333333334</v>
      </c>
      <c r="V9" s="73">
        <f>+GS!E8</f>
        <v>4949.4033333333327</v>
      </c>
    </row>
    <row r="10" spans="2:22" x14ac:dyDescent="0.3">
      <c r="B10" s="70">
        <v>2</v>
      </c>
      <c r="C10" s="65">
        <f>'L4'!E9</f>
        <v>1929.5424999999998</v>
      </c>
      <c r="D10" s="73">
        <f>'L3'!E9</f>
        <v>2122.1108333333336</v>
      </c>
      <c r="E10" s="73">
        <f>'L2'!E9</f>
        <v>2296.1408333333334</v>
      </c>
      <c r="F10" s="73">
        <f>'A2'!E9</f>
        <v>2296.1408333333334</v>
      </c>
      <c r="G10" s="73">
        <f>'A1'!E9</f>
        <v>2540.3008333333332</v>
      </c>
      <c r="H10" s="73">
        <f>B2B!E9</f>
        <v>2222.4658333333332</v>
      </c>
      <c r="I10" s="73">
        <f>+B2A!E9</f>
        <v>2480.105</v>
      </c>
      <c r="J10" s="73">
        <f>+B1C!E9</f>
        <v>2712.9083333333333</v>
      </c>
      <c r="K10" s="73">
        <f>+B1B!E9</f>
        <v>2921.8741666666665</v>
      </c>
      <c r="L10" s="73">
        <f>+B1A!E9</f>
        <v>3062.3824999999997</v>
      </c>
      <c r="M10" s="73">
        <f>+'B1A BIS'!E9</f>
        <v>3171.5358333333334</v>
      </c>
      <c r="N10" s="73">
        <f>+'MV2'!E9</f>
        <v>2478.0099999999998</v>
      </c>
      <c r="O10" s="73">
        <f>+'MV1'!E9</f>
        <v>2712.9083333333333</v>
      </c>
      <c r="P10" s="73">
        <f>+'L1'!E9</f>
        <v>3304.2791666666667</v>
      </c>
      <c r="Q10" s="73">
        <f>+'K5'!E9</f>
        <v>3287.08</v>
      </c>
      <c r="R10" s="73">
        <f>+'K3'!E9</f>
        <v>3413.5066666666667</v>
      </c>
      <c r="S10" s="73">
        <f>+'K2'!E9</f>
        <v>3535.415833333333</v>
      </c>
      <c r="T10" s="73">
        <f>+'K1'!E9</f>
        <v>3657.33</v>
      </c>
      <c r="U10" s="73">
        <f>+'G1'!E9</f>
        <v>3904.3274999999999</v>
      </c>
      <c r="V10" s="73">
        <f>+GS!E9</f>
        <v>5142.9466666666667</v>
      </c>
    </row>
    <row r="11" spans="2:22" x14ac:dyDescent="0.3">
      <c r="B11" s="70">
        <v>3</v>
      </c>
      <c r="C11" s="65">
        <f>'L4'!E10</f>
        <v>1953.0141666666666</v>
      </c>
      <c r="D11" s="73">
        <f>'L3'!E10</f>
        <v>2198.4633333333336</v>
      </c>
      <c r="E11" s="73">
        <f>'L2'!E10</f>
        <v>2379.0883333333336</v>
      </c>
      <c r="F11" s="73">
        <f>'A2'!E10</f>
        <v>2379.0883333333336</v>
      </c>
      <c r="G11" s="73">
        <f>'A1'!E10</f>
        <v>2634.5583333333334</v>
      </c>
      <c r="H11" s="73">
        <f>B2B!E10</f>
        <v>2302.1208333333334</v>
      </c>
      <c r="I11" s="73">
        <f>+B2A!E10</f>
        <v>2558.7458333333334</v>
      </c>
      <c r="J11" s="73">
        <f>+B1C!E10</f>
        <v>2802.8158333333336</v>
      </c>
      <c r="K11" s="73">
        <f>+B1B!E10</f>
        <v>2990.6716666666666</v>
      </c>
      <c r="L11" s="73">
        <f>+B1A!E10</f>
        <v>3123.5441666666666</v>
      </c>
      <c r="M11" s="73">
        <f>+'B1A BIS'!E10</f>
        <v>3243.2016666666664</v>
      </c>
      <c r="N11" s="73">
        <f>+'MV2'!E10</f>
        <v>2534.1816666666668</v>
      </c>
      <c r="O11" s="73">
        <f>+'MV1'!E10</f>
        <v>2802.8158333333336</v>
      </c>
      <c r="P11" s="73">
        <f>+'L1'!E10</f>
        <v>3402.0224999999996</v>
      </c>
      <c r="Q11" s="73">
        <f>+'K5'!E10</f>
        <v>3380.3558333333331</v>
      </c>
      <c r="R11" s="73">
        <f>+'K3'!E10</f>
        <v>3510.3691666666668</v>
      </c>
      <c r="S11" s="73">
        <f>+'K2'!E10</f>
        <v>3635.7408333333333</v>
      </c>
      <c r="T11" s="73">
        <f>+'K1'!E10</f>
        <v>3761.1091666666666</v>
      </c>
      <c r="U11" s="73">
        <f>+'G1'!E10</f>
        <v>3994.6149999999998</v>
      </c>
      <c r="V11" s="73">
        <f>+GS!E10</f>
        <v>5142.9466666666667</v>
      </c>
    </row>
    <row r="12" spans="2:22" x14ac:dyDescent="0.3">
      <c r="B12" s="70">
        <v>4</v>
      </c>
      <c r="C12" s="65">
        <f>'L4'!E11</f>
        <v>1980.6025</v>
      </c>
      <c r="D12" s="73">
        <f>'L3'!E11</f>
        <v>2274.813333333333</v>
      </c>
      <c r="E12" s="73">
        <f>'L2'!E11</f>
        <v>2462.0349999999999</v>
      </c>
      <c r="F12" s="73">
        <f>'A2'!E11</f>
        <v>2462.0349999999999</v>
      </c>
      <c r="G12" s="73">
        <f>'A1'!E11</f>
        <v>2728.8166666666666</v>
      </c>
      <c r="H12" s="73">
        <f>B2B!E11</f>
        <v>2381.2975000000001</v>
      </c>
      <c r="I12" s="73">
        <f>+B2A!E11</f>
        <v>2629.9716666666668</v>
      </c>
      <c r="J12" s="73">
        <f>+B1C!E11</f>
        <v>2882.2724999999996</v>
      </c>
      <c r="K12" s="73">
        <f>+B1B!E11</f>
        <v>3063.5774999999999</v>
      </c>
      <c r="L12" s="73">
        <f>+B1A!E11</f>
        <v>3167.7083333333335</v>
      </c>
      <c r="M12" s="73">
        <f>+'B1A BIS'!E11</f>
        <v>3290.1016666666669</v>
      </c>
      <c r="N12" s="73">
        <f>+'MV2'!E11</f>
        <v>2623.7266666666669</v>
      </c>
      <c r="O12" s="73">
        <f>+'MV1'!E11</f>
        <v>2882.2724999999996</v>
      </c>
      <c r="P12" s="73">
        <f>+'L1'!E11</f>
        <v>3507.1108333333336</v>
      </c>
      <c r="Q12" s="73">
        <f>+'K5'!E11</f>
        <v>3492.2883333333334</v>
      </c>
      <c r="R12" s="73">
        <f>+'K3'!E11</f>
        <v>3626.6083333333336</v>
      </c>
      <c r="S12" s="73">
        <f>+'K2'!E11</f>
        <v>3756.1291666666671</v>
      </c>
      <c r="T12" s="73">
        <f>+'K1'!E11</f>
        <v>3885.6533333333332</v>
      </c>
      <c r="U12" s="73">
        <f>+'G1'!E11</f>
        <v>3994.6149999999998</v>
      </c>
      <c r="V12" s="73">
        <f>+GS!E11</f>
        <v>5336.4891666666672</v>
      </c>
    </row>
    <row r="13" spans="2:22" x14ac:dyDescent="0.3">
      <c r="B13" s="70">
        <v>5</v>
      </c>
      <c r="C13" s="65">
        <f>'L4'!E12</f>
        <v>2000.9658333333334</v>
      </c>
      <c r="D13" s="73">
        <f>'L3'!E12</f>
        <v>2274.813333333333</v>
      </c>
      <c r="E13" s="73">
        <f>'L2'!E12</f>
        <v>2462.0349999999999</v>
      </c>
      <c r="F13" s="73">
        <f>'A2'!E12</f>
        <v>2462.0349999999999</v>
      </c>
      <c r="G13" s="73">
        <f>'A1'!E12</f>
        <v>2728.8166666666666</v>
      </c>
      <c r="H13" s="73">
        <f>B2B!E12</f>
        <v>2381.7750000000001</v>
      </c>
      <c r="I13" s="73">
        <f>+B2A!E12</f>
        <v>2663.9816666666666</v>
      </c>
      <c r="J13" s="73">
        <f>+B1C!E12</f>
        <v>2921.4925000000003</v>
      </c>
      <c r="K13" s="73">
        <f>+B1B!E12</f>
        <v>3115.4208333333336</v>
      </c>
      <c r="L13" s="73">
        <f>+B1A!E12</f>
        <v>3248.2916666666665</v>
      </c>
      <c r="M13" s="73">
        <f>+'B1A BIS'!E12</f>
        <v>3373.3016666666667</v>
      </c>
      <c r="N13" s="73">
        <f>+'MV2'!E12</f>
        <v>2624.8316666666665</v>
      </c>
      <c r="O13" s="73">
        <f>+'MV1'!E12</f>
        <v>2921.4925000000003</v>
      </c>
      <c r="P13" s="73">
        <f>+'L1'!E12</f>
        <v>3634.9249999999997</v>
      </c>
      <c r="Q13" s="73">
        <f>+'K5'!E12</f>
        <v>3637.8016666666667</v>
      </c>
      <c r="R13" s="73">
        <f>+'K3'!E12</f>
        <v>3777.7166666666667</v>
      </c>
      <c r="S13" s="73">
        <f>+'K2'!E12</f>
        <v>3912.6358333333333</v>
      </c>
      <c r="T13" s="73">
        <f>+'K1'!E12</f>
        <v>4047.5524999999998</v>
      </c>
      <c r="U13" s="73">
        <f>+'G1'!E12</f>
        <v>4152.6716666666662</v>
      </c>
      <c r="V13" s="73">
        <f>+GS!E12</f>
        <v>5336.4891666666672</v>
      </c>
    </row>
    <row r="14" spans="2:22" x14ac:dyDescent="0.3">
      <c r="B14" s="70">
        <v>6</v>
      </c>
      <c r="C14" s="65">
        <f>'L4'!E13</f>
        <v>2074.64</v>
      </c>
      <c r="D14" s="73">
        <f>'L3'!E13</f>
        <v>2383.6291666666666</v>
      </c>
      <c r="E14" s="73">
        <f>'L2'!E13</f>
        <v>2526.0833333333335</v>
      </c>
      <c r="F14" s="73">
        <f>'A2'!E13</f>
        <v>2526.0833333333335</v>
      </c>
      <c r="G14" s="73">
        <f>'A1'!E13</f>
        <v>2808.9866666666662</v>
      </c>
      <c r="H14" s="73">
        <f>B2B!E13</f>
        <v>2478.0099999999998</v>
      </c>
      <c r="I14" s="73">
        <f>+B2A!E13</f>
        <v>2733.4941666666668</v>
      </c>
      <c r="J14" s="73">
        <f>+B1C!E13</f>
        <v>3006.8266666666664</v>
      </c>
      <c r="K14" s="73">
        <f>+B1B!E13</f>
        <v>3216.7024999999999</v>
      </c>
      <c r="L14" s="73">
        <f>+B1A!E13</f>
        <v>3288.1774999999998</v>
      </c>
      <c r="M14" s="73">
        <f>+'B1A BIS'!E13</f>
        <v>3415.6941666666667</v>
      </c>
      <c r="N14" s="73">
        <f>+'MV2'!E13</f>
        <v>2743.23</v>
      </c>
      <c r="O14" s="73">
        <f>+'MV1'!E13</f>
        <v>3006.8266666666664</v>
      </c>
      <c r="P14" s="73">
        <f>+'L1'!E13</f>
        <v>3669.5074999999997</v>
      </c>
      <c r="Q14" s="73">
        <f>+'K5'!E13</f>
        <v>3637.8016666666667</v>
      </c>
      <c r="R14" s="73">
        <f>+'K3'!E13</f>
        <v>3777.7166666666667</v>
      </c>
      <c r="S14" s="73">
        <f>+'K2'!E13</f>
        <v>3912.6358333333333</v>
      </c>
      <c r="T14" s="73">
        <f>+'K1'!E13</f>
        <v>4047.5524999999998</v>
      </c>
      <c r="U14" s="73">
        <f>+'G1'!E13</f>
        <v>4152.6716666666662</v>
      </c>
      <c r="V14" s="73">
        <f>+GS!E13</f>
        <v>5529.9858333333332</v>
      </c>
    </row>
    <row r="15" spans="2:22" x14ac:dyDescent="0.3">
      <c r="B15" s="70">
        <v>7</v>
      </c>
      <c r="C15" s="65">
        <f>'L4'!E14</f>
        <v>2088.2849999999999</v>
      </c>
      <c r="D15" s="73">
        <f>'L3'!E14</f>
        <v>2383.6291666666666</v>
      </c>
      <c r="E15" s="73">
        <f>'L2'!E14</f>
        <v>2526.0833333333335</v>
      </c>
      <c r="F15" s="73">
        <f>'A2'!E14</f>
        <v>2526.0833333333335</v>
      </c>
      <c r="G15" s="73">
        <f>'A1'!E14</f>
        <v>2958.2858333333334</v>
      </c>
      <c r="H15" s="73">
        <f>B2B!E14</f>
        <v>2478.0099999999998</v>
      </c>
      <c r="I15" s="73">
        <f>+B2A!E14</f>
        <v>2764.6375000000003</v>
      </c>
      <c r="J15" s="73">
        <f>+B1C!E14</f>
        <v>3042.5825</v>
      </c>
      <c r="K15" s="73">
        <f>+B1B!E14</f>
        <v>3254.9641666666666</v>
      </c>
      <c r="L15" s="73">
        <f>+B1A!E14</f>
        <v>3364.5416666666665</v>
      </c>
      <c r="M15" s="73">
        <f>+'B1A BIS'!E14</f>
        <v>3494.4433333333332</v>
      </c>
      <c r="N15" s="73">
        <f>+'MV2'!E14</f>
        <v>2743.23</v>
      </c>
      <c r="O15" s="73">
        <f>+'MV1'!E14</f>
        <v>3117.8741666666665</v>
      </c>
      <c r="P15" s="73">
        <f>+'L1'!E14</f>
        <v>3782.2991666666662</v>
      </c>
      <c r="Q15" s="73">
        <f>+'K5'!E14</f>
        <v>3787.0441666666666</v>
      </c>
      <c r="R15" s="73">
        <f>+'K3'!E14</f>
        <v>3932.6983333333333</v>
      </c>
      <c r="S15" s="73">
        <f>+'K2'!E14</f>
        <v>4073.1541666666667</v>
      </c>
      <c r="T15" s="73">
        <f>+'K1'!E14</f>
        <v>4213.6066666666666</v>
      </c>
      <c r="U15" s="73">
        <f>+'G1'!E14</f>
        <v>4310.7300000000005</v>
      </c>
      <c r="V15" s="73">
        <f>+GS!E14</f>
        <v>5529.9858333333332</v>
      </c>
    </row>
    <row r="16" spans="2:22" x14ac:dyDescent="0.3">
      <c r="B16" s="70">
        <v>8</v>
      </c>
      <c r="C16" s="65">
        <f>'L4'!E15</f>
        <v>2168.6816666666668</v>
      </c>
      <c r="D16" s="73">
        <f>'L3'!E15</f>
        <v>2478.0099999999998</v>
      </c>
      <c r="E16" s="73">
        <f>'L2'!E15</f>
        <v>2644.3066666666668</v>
      </c>
      <c r="F16" s="73">
        <f>'A2'!E15</f>
        <v>2644.3066666666668</v>
      </c>
      <c r="G16" s="73">
        <f>'A1'!E15</f>
        <v>2958.2858333333334</v>
      </c>
      <c r="H16" s="73">
        <f>B2B!E15</f>
        <v>2554.2275</v>
      </c>
      <c r="I16" s="73">
        <f>+B2A!E15</f>
        <v>2851.6550000000002</v>
      </c>
      <c r="J16" s="73">
        <f>+B1C!E15</f>
        <v>3142.084166666667</v>
      </c>
      <c r="K16" s="73">
        <f>+B1B!E15</f>
        <v>3361.4691666666663</v>
      </c>
      <c r="L16" s="73">
        <f>+B1A!E15</f>
        <v>3435.5258333333331</v>
      </c>
      <c r="M16" s="73">
        <f>+'B1A BIS'!E15</f>
        <v>3567.6975000000002</v>
      </c>
      <c r="N16" s="73">
        <f>+'MV2'!E15</f>
        <v>2827.2950000000001</v>
      </c>
      <c r="O16" s="73">
        <f>+'MV1'!E15</f>
        <v>3151.2516666666666</v>
      </c>
      <c r="P16" s="73">
        <f>+'L1'!E15</f>
        <v>3822.59</v>
      </c>
      <c r="Q16" s="73">
        <f>+'K5'!E15</f>
        <v>3787.0441666666666</v>
      </c>
      <c r="R16" s="73">
        <f>+'K3'!E15</f>
        <v>3932.6983333333333</v>
      </c>
      <c r="S16" s="73">
        <f>+'K2'!E15</f>
        <v>4073.1541666666667</v>
      </c>
      <c r="T16" s="73">
        <f>+'K1'!E15</f>
        <v>4213.6066666666666</v>
      </c>
      <c r="U16" s="73">
        <f>+'G1'!E15</f>
        <v>4310.7300000000005</v>
      </c>
      <c r="V16" s="73">
        <f>+GS!E15</f>
        <v>5723.5291666666672</v>
      </c>
    </row>
    <row r="17" spans="2:22" x14ac:dyDescent="0.3">
      <c r="B17" s="70">
        <v>9</v>
      </c>
      <c r="C17" s="65">
        <f>'L4'!E16</f>
        <v>2175.6033333333335</v>
      </c>
      <c r="D17" s="73">
        <f>'L3'!E16</f>
        <v>2478.0099999999998</v>
      </c>
      <c r="E17" s="73">
        <f>'L2'!E16</f>
        <v>2644.3066666666668</v>
      </c>
      <c r="F17" s="73">
        <f>'A2'!E16</f>
        <v>2644.3066666666668</v>
      </c>
      <c r="G17" s="73">
        <f>'A1'!E16</f>
        <v>3035.7391666666667</v>
      </c>
      <c r="H17" s="73">
        <f>B2B!E16</f>
        <v>2555.4524999999999</v>
      </c>
      <c r="I17" s="73">
        <f>+B2A!E16</f>
        <v>2879.4775000000004</v>
      </c>
      <c r="J17" s="73">
        <f>+B1C!E16</f>
        <v>3174.2108333333331</v>
      </c>
      <c r="K17" s="73">
        <f>+B1B!E16</f>
        <v>3395.6958333333332</v>
      </c>
      <c r="L17" s="73">
        <f>+B1A!E16</f>
        <v>3472.6175000000003</v>
      </c>
      <c r="M17" s="73">
        <f>+'B1A BIS'!E16</f>
        <v>3606.9424999999997</v>
      </c>
      <c r="N17" s="73">
        <f>+'MV2'!E16</f>
        <v>2830.0450000000001</v>
      </c>
      <c r="O17" s="73">
        <f>+'MV1'!E16</f>
        <v>3221.3566666666666</v>
      </c>
      <c r="P17" s="73">
        <f>+'L1'!E16</f>
        <v>3930.8824999999997</v>
      </c>
      <c r="Q17" s="73">
        <f>+'K5'!E16</f>
        <v>3936.2866666666669</v>
      </c>
      <c r="R17" s="73">
        <f>+'K3'!E16</f>
        <v>4087.6833333333329</v>
      </c>
      <c r="S17" s="73">
        <f>+'K2'!E16</f>
        <v>4233.6733333333332</v>
      </c>
      <c r="T17" s="73">
        <f>+'K1'!E16</f>
        <v>4379.6583333333338</v>
      </c>
      <c r="U17" s="73">
        <f>+'G1'!E16</f>
        <v>4468.79</v>
      </c>
      <c r="V17" s="73">
        <f>+GS!E16</f>
        <v>5723.5291666666672</v>
      </c>
    </row>
    <row r="18" spans="2:22" x14ac:dyDescent="0.3">
      <c r="B18" s="70">
        <v>10</v>
      </c>
      <c r="C18" s="65">
        <f>'L4'!E17</f>
        <v>2262.7241666666664</v>
      </c>
      <c r="D18" s="73">
        <f>'L3'!E17</f>
        <v>2547.0941666666668</v>
      </c>
      <c r="E18" s="73">
        <f>'L2'!E17</f>
        <v>2743.23</v>
      </c>
      <c r="F18" s="73">
        <f>'A2'!E17</f>
        <v>2743.23</v>
      </c>
      <c r="G18" s="73">
        <f>'A1'!E17</f>
        <v>3077.6766666666667</v>
      </c>
      <c r="H18" s="73">
        <f>B2B!E17</f>
        <v>2668.3025000000002</v>
      </c>
      <c r="I18" s="73">
        <f>+B2A!E17</f>
        <v>2938.9116666666669</v>
      </c>
      <c r="J18" s="73">
        <f>+B1C!E17</f>
        <v>3270.0558333333333</v>
      </c>
      <c r="K18" s="73">
        <f>+B1B!E17</f>
        <v>3498.2766666666666</v>
      </c>
      <c r="L18" s="73">
        <f>+B1A!E17</f>
        <v>3575.6408333333334</v>
      </c>
      <c r="M18" s="73">
        <f>+'B1A BIS'!E17</f>
        <v>3712.0049999999997</v>
      </c>
      <c r="N18" s="73">
        <f>+'MV2'!E17</f>
        <v>2957.6733333333336</v>
      </c>
      <c r="O18" s="73">
        <f>+'MV1'!E17</f>
        <v>3271.72</v>
      </c>
      <c r="P18" s="73">
        <f>+'L1'!E17</f>
        <v>3971.5316666666663</v>
      </c>
      <c r="Q18" s="73">
        <f>+'K5'!E17</f>
        <v>3936.2866666666669</v>
      </c>
      <c r="R18" s="73">
        <f>+'K3'!E17</f>
        <v>4087.6833333333329</v>
      </c>
      <c r="S18" s="73">
        <f>+'K2'!E17</f>
        <v>4233.6733333333332</v>
      </c>
      <c r="T18" s="73">
        <f>+'K1'!E17</f>
        <v>4379.6583333333338</v>
      </c>
      <c r="U18" s="73">
        <f>+'G1'!E17</f>
        <v>4468.79</v>
      </c>
      <c r="V18" s="73">
        <f>+GS!E17</f>
        <v>5917.0716666666667</v>
      </c>
    </row>
    <row r="19" spans="2:22" x14ac:dyDescent="0.3">
      <c r="B19" s="70">
        <v>11</v>
      </c>
      <c r="C19" s="65">
        <f>'L4'!E18</f>
        <v>2262.9658333333332</v>
      </c>
      <c r="D19" s="73">
        <f>'L3'!E18</f>
        <v>2547.0941666666668</v>
      </c>
      <c r="E19" s="73">
        <f>'L2'!E18</f>
        <v>2743.23</v>
      </c>
      <c r="F19" s="73">
        <f>'A2'!E18</f>
        <v>2743.23</v>
      </c>
      <c r="G19" s="73">
        <f>'A1'!E18</f>
        <v>3113.1474999999996</v>
      </c>
      <c r="H19" s="73">
        <f>B2B!E18</f>
        <v>2669.5291666666667</v>
      </c>
      <c r="I19" s="73">
        <f>+B2A!E18</f>
        <v>2962.9941666666668</v>
      </c>
      <c r="J19" s="73">
        <f>+B1C!E18</f>
        <v>3298.7483333333334</v>
      </c>
      <c r="K19" s="73">
        <f>+B1B!E18</f>
        <v>3528.7108333333331</v>
      </c>
      <c r="L19" s="73">
        <f>+B1A!E18</f>
        <v>3606.0741666666668</v>
      </c>
      <c r="M19" s="73">
        <f>+'B1A BIS'!E18</f>
        <v>3744.3666666666668</v>
      </c>
      <c r="N19" s="73">
        <f>+'MV2'!E18</f>
        <v>2958.6324999999997</v>
      </c>
      <c r="O19" s="73">
        <f>+'MV1'!E18</f>
        <v>3317.6233333333334</v>
      </c>
      <c r="P19" s="73">
        <f>+'L1'!E18</f>
        <v>4070.8375000000001</v>
      </c>
      <c r="Q19" s="73">
        <f>+'K5'!E18</f>
        <v>4122.8408333333327</v>
      </c>
      <c r="R19" s="73">
        <f>+'K3'!E18</f>
        <v>4281.4124999999995</v>
      </c>
      <c r="S19" s="73">
        <f>+'K2'!E18</f>
        <v>4434.3183333333336</v>
      </c>
      <c r="T19" s="73">
        <f>+'K1'!E18</f>
        <v>4587.225833333333</v>
      </c>
      <c r="U19" s="73">
        <f>+'G1'!E18</f>
        <v>4626.8466666666673</v>
      </c>
      <c r="V19" s="73">
        <f>+GS!E18</f>
        <v>5917.0716666666667</v>
      </c>
    </row>
    <row r="20" spans="2:22" x14ac:dyDescent="0.3">
      <c r="B20" s="70">
        <v>12</v>
      </c>
      <c r="C20" s="65">
        <f>'L4'!E19</f>
        <v>2356.7649999999999</v>
      </c>
      <c r="D20" s="73">
        <f>'L3'!E19</f>
        <v>2655.9116666666664</v>
      </c>
      <c r="E20" s="73">
        <f>'L2'!E19</f>
        <v>2826.5791666666664</v>
      </c>
      <c r="F20" s="73">
        <f>'A2'!E19</f>
        <v>2826.5791666666664</v>
      </c>
      <c r="G20" s="73">
        <f>'A1'!E19</f>
        <v>3212.021666666667</v>
      </c>
      <c r="H20" s="73">
        <f>B2B!E19</f>
        <v>2743.23</v>
      </c>
      <c r="I20" s="73">
        <f>+B2A!E19</f>
        <v>3042.1441666666669</v>
      </c>
      <c r="J20" s="73">
        <f>+B1C!E19</f>
        <v>3391.1783333333333</v>
      </c>
      <c r="K20" s="73">
        <f>+B1B!E19</f>
        <v>3627.64</v>
      </c>
      <c r="L20" s="73">
        <f>+B1A!E19</f>
        <v>3708.31</v>
      </c>
      <c r="M20" s="73">
        <f>+'B1A BIS'!E19</f>
        <v>3848.4241666666662</v>
      </c>
      <c r="N20" s="73">
        <f>+'MV2'!E19</f>
        <v>3086.2583333333332</v>
      </c>
      <c r="O20" s="73">
        <f>+'MV1'!E19</f>
        <v>3392.5941666666663</v>
      </c>
      <c r="P20" s="73">
        <f>+'L1'!E19</f>
        <v>4123.1158333333333</v>
      </c>
      <c r="Q20" s="73">
        <f>+'K5'!E19</f>
        <v>4122.8408333333327</v>
      </c>
      <c r="R20" s="73">
        <f>+'K3'!E19</f>
        <v>4281.4124999999995</v>
      </c>
      <c r="S20" s="73">
        <f>+'K2'!E19</f>
        <v>4434.3183333333336</v>
      </c>
      <c r="T20" s="73">
        <f>+'K1'!E19</f>
        <v>4587.225833333333</v>
      </c>
      <c r="U20" s="73">
        <f>+'G1'!E19</f>
        <v>4626.8466666666673</v>
      </c>
      <c r="V20" s="73">
        <f>+GS!E19</f>
        <v>6110.6133333333337</v>
      </c>
    </row>
    <row r="21" spans="2:22" x14ac:dyDescent="0.3">
      <c r="B21" s="70">
        <v>13</v>
      </c>
      <c r="C21" s="65">
        <f>'L4'!E20</f>
        <v>2356.7649999999999</v>
      </c>
      <c r="D21" s="73">
        <f>'L3'!E20</f>
        <v>2655.9116666666664</v>
      </c>
      <c r="E21" s="73">
        <f>'L2'!E20</f>
        <v>2826.5791666666664</v>
      </c>
      <c r="F21" s="73">
        <f>'A2'!E20</f>
        <v>2826.5791666666664</v>
      </c>
      <c r="G21" s="73">
        <f>'A1'!E20</f>
        <v>3212.021666666667</v>
      </c>
      <c r="H21" s="73">
        <f>B2B!E20</f>
        <v>2743.23</v>
      </c>
      <c r="I21" s="73">
        <f>+B2A!E20</f>
        <v>3064.0141666666664</v>
      </c>
      <c r="J21" s="73">
        <f>+B1C!E20</f>
        <v>3416.5958333333333</v>
      </c>
      <c r="K21" s="73">
        <f>+B1B!E20</f>
        <v>3654.6441666666669</v>
      </c>
      <c r="L21" s="73">
        <f>+B1A!E20</f>
        <v>3735.2425000000003</v>
      </c>
      <c r="M21" s="73">
        <f>+'B1A BIS'!E20</f>
        <v>3877.0741666666668</v>
      </c>
      <c r="N21" s="73">
        <f>+'MV2'!E20</f>
        <v>3087.2166666666667</v>
      </c>
      <c r="O21" s="73">
        <f>+'MV1'!E20</f>
        <v>3417.7658333333334</v>
      </c>
      <c r="P21" s="73">
        <f>+'L1'!E20</f>
        <v>4205.663333333333</v>
      </c>
      <c r="Q21" s="73">
        <f>+'K5'!E20</f>
        <v>4290.74</v>
      </c>
      <c r="R21" s="73">
        <f>+'K3'!E20</f>
        <v>4455.7683333333334</v>
      </c>
      <c r="S21" s="73">
        <f>+'K2'!E20</f>
        <v>4614.9033333333327</v>
      </c>
      <c r="T21" s="73">
        <f>+'K1'!E20</f>
        <v>4774.0374999999995</v>
      </c>
      <c r="U21" s="73">
        <f>+'G1'!E20</f>
        <v>4784.9058333333332</v>
      </c>
      <c r="V21" s="73">
        <f>+GS!E20</f>
        <v>6110.6133333333337</v>
      </c>
    </row>
    <row r="22" spans="2:22" x14ac:dyDescent="0.3">
      <c r="B22" s="70">
        <v>14</v>
      </c>
      <c r="C22" s="65">
        <f>'L4'!E21</f>
        <v>2450.8074999999999</v>
      </c>
      <c r="D22" s="73">
        <f>'L3'!E21</f>
        <v>2743.23</v>
      </c>
      <c r="E22" s="73">
        <f>'L2'!E21</f>
        <v>2944.8024999999998</v>
      </c>
      <c r="F22" s="73">
        <f>'A2'!E21</f>
        <v>2944.8024999999998</v>
      </c>
      <c r="G22" s="73">
        <f>'A1'!E21</f>
        <v>3346.3658333333333</v>
      </c>
      <c r="H22" s="73">
        <f>B2B!E21</f>
        <v>2842.28</v>
      </c>
      <c r="I22" s="73">
        <f>+B2A!E21</f>
        <v>3142.1075000000001</v>
      </c>
      <c r="J22" s="73">
        <f>+B1C!E21</f>
        <v>3505.8941666666669</v>
      </c>
      <c r="K22" s="73">
        <f>+B1B!E21</f>
        <v>3750.22</v>
      </c>
      <c r="L22" s="73">
        <f>+B1A!E21</f>
        <v>3834.1266666666666</v>
      </c>
      <c r="M22" s="73">
        <f>+'B1A BIS'!E21</f>
        <v>3977.5716666666667</v>
      </c>
      <c r="N22" s="73">
        <f>+'MV2'!E21</f>
        <v>3214.8458333333333</v>
      </c>
      <c r="O22" s="73">
        <f>+'MV1'!E21</f>
        <v>3507.0641666666666</v>
      </c>
      <c r="P22" s="73">
        <f>+'L1'!E21</f>
        <v>4279.1508333333331</v>
      </c>
      <c r="Q22" s="73">
        <f>+'K5'!E21</f>
        <v>4290.74</v>
      </c>
      <c r="R22" s="73">
        <f>+'K3'!E21</f>
        <v>4455.7683333333334</v>
      </c>
      <c r="S22" s="73">
        <f>+'K2'!E21</f>
        <v>4614.9033333333327</v>
      </c>
      <c r="T22" s="73">
        <f>+'K1'!E21</f>
        <v>4774.0374999999995</v>
      </c>
      <c r="U22" s="73">
        <f>+'G1'!E21</f>
        <v>4784.9058333333332</v>
      </c>
      <c r="V22" s="73">
        <f>+GS!E21</f>
        <v>6304.1558333333332</v>
      </c>
    </row>
    <row r="23" spans="2:22" x14ac:dyDescent="0.3">
      <c r="B23" s="70">
        <v>15</v>
      </c>
      <c r="C23" s="65">
        <f>'L4'!E22</f>
        <v>2450.8074999999999</v>
      </c>
      <c r="D23" s="73">
        <f>'L3'!E22</f>
        <v>2743.23</v>
      </c>
      <c r="E23" s="73">
        <f>'L2'!E22</f>
        <v>2944.8024999999998</v>
      </c>
      <c r="F23" s="73">
        <f>'A2'!E22</f>
        <v>2944.8024999999998</v>
      </c>
      <c r="G23" s="73">
        <f>'A1'!E22</f>
        <v>3346.3658333333333</v>
      </c>
      <c r="H23" s="73">
        <f>B2B!E22</f>
        <v>2843.5066666666667</v>
      </c>
      <c r="I23" s="73">
        <f>+B2A!E22</f>
        <v>3161.3791666666671</v>
      </c>
      <c r="J23" s="73">
        <f>+B1C!E22</f>
        <v>3528.3325</v>
      </c>
      <c r="K23" s="73">
        <f>+B1B!E22</f>
        <v>3774.2474999999999</v>
      </c>
      <c r="L23" s="73">
        <f>+B1A!E22</f>
        <v>3857.853333333333</v>
      </c>
      <c r="M23" s="73">
        <f>+'B1A BIS'!E22</f>
        <v>4002.8183333333332</v>
      </c>
      <c r="N23" s="73">
        <f>+'MV2'!E22</f>
        <v>3215.8008333333332</v>
      </c>
      <c r="O23" s="73">
        <f>+'MV1'!E22</f>
        <v>3529.2541666666671</v>
      </c>
      <c r="P23" s="73">
        <f>+'L1'!E22</f>
        <v>4348.3516666666665</v>
      </c>
      <c r="Q23" s="73">
        <f>+'K5'!E22</f>
        <v>4458.6383333333333</v>
      </c>
      <c r="R23" s="73">
        <f>+'K3'!E22</f>
        <v>4630.1258333333335</v>
      </c>
      <c r="S23" s="73">
        <f>+'K2'!E22</f>
        <v>4795.4875000000002</v>
      </c>
      <c r="T23" s="73">
        <f>+'K1'!E22</f>
        <v>4960.8483333333334</v>
      </c>
      <c r="U23" s="73">
        <f>+'G1'!E22</f>
        <v>4942.916666666667</v>
      </c>
      <c r="V23" s="73">
        <f>+GS!E22</f>
        <v>6304.1558333333332</v>
      </c>
    </row>
    <row r="24" spans="2:22" x14ac:dyDescent="0.3">
      <c r="B24" s="70">
        <v>16</v>
      </c>
      <c r="C24" s="65">
        <f>'L4'!E23</f>
        <v>2490.6733333333336</v>
      </c>
      <c r="D24" s="73">
        <f>'L3'!E23</f>
        <v>2819.3783333333336</v>
      </c>
      <c r="E24" s="73">
        <f>'L2'!E23</f>
        <v>3063.0258333333331</v>
      </c>
      <c r="F24" s="73">
        <f>'A2'!E23</f>
        <v>3063.0258333333331</v>
      </c>
      <c r="G24" s="73">
        <f>'A1'!E23</f>
        <v>3534.6224999999999</v>
      </c>
      <c r="H24" s="73">
        <f>B2B!E23</f>
        <v>2956.3566666666666</v>
      </c>
      <c r="I24" s="73">
        <f>+B2A!E23</f>
        <v>3237.0025000000001</v>
      </c>
      <c r="J24" s="73">
        <f>+B1C!E23</f>
        <v>3617.0475000000001</v>
      </c>
      <c r="K24" s="73">
        <f>+B1B!E23</f>
        <v>3869.1966666666667</v>
      </c>
      <c r="L24" s="73">
        <f>+B1A!E23</f>
        <v>3956.11</v>
      </c>
      <c r="M24" s="73">
        <f>+'B1A BIS'!E23</f>
        <v>4102.9541666666664</v>
      </c>
      <c r="N24" s="73">
        <f>+'MV2'!E23</f>
        <v>3343.4300000000003</v>
      </c>
      <c r="O24" s="73">
        <f>+'MV1'!E23</f>
        <v>3646.1275000000001</v>
      </c>
      <c r="P24" s="73">
        <f>+'L1'!E23</f>
        <v>4453.7583333333332</v>
      </c>
      <c r="Q24" s="73">
        <f>+'K5'!E23</f>
        <v>4458.6383333333333</v>
      </c>
      <c r="R24" s="73">
        <f>+'K3'!E23</f>
        <v>4630.1258333333335</v>
      </c>
      <c r="S24" s="73">
        <f>+'K2'!E23</f>
        <v>4795.4875000000002</v>
      </c>
      <c r="T24" s="73">
        <f>+'K1'!E23</f>
        <v>4960.8483333333334</v>
      </c>
      <c r="U24" s="73">
        <f>+'G1'!E23</f>
        <v>4942.916666666667</v>
      </c>
      <c r="V24" s="73">
        <f>+GS!E23</f>
        <v>6497.6991666666663</v>
      </c>
    </row>
    <row r="25" spans="2:22" x14ac:dyDescent="0.3">
      <c r="B25" s="70">
        <v>17</v>
      </c>
      <c r="C25" s="65">
        <f>'L4'!E24</f>
        <v>2490.6733333333336</v>
      </c>
      <c r="D25" s="73">
        <f>'L3'!E24</f>
        <v>2819.3783333333336</v>
      </c>
      <c r="E25" s="73">
        <f>'L2'!E24</f>
        <v>3063.0258333333331</v>
      </c>
      <c r="F25" s="73">
        <f>'A2'!E24</f>
        <v>3063.0258333333331</v>
      </c>
      <c r="G25" s="73">
        <f>'A1'!E24</f>
        <v>3612.0308333333337</v>
      </c>
      <c r="H25" s="73">
        <f>B2B!E24</f>
        <v>2957.5808333333334</v>
      </c>
      <c r="I25" s="73">
        <f>+B2A!E24</f>
        <v>3253.9316666666668</v>
      </c>
      <c r="J25" s="73">
        <f>+B1C!E24</f>
        <v>3638.9141666666669</v>
      </c>
      <c r="K25" s="73">
        <f>+B1B!E24</f>
        <v>3892.6241666666665</v>
      </c>
      <c r="L25" s="73">
        <f>+B1A!E24</f>
        <v>3979.2408333333333</v>
      </c>
      <c r="M25" s="73">
        <f>+'B1A BIS'!E24</f>
        <v>4127.8533333333335</v>
      </c>
      <c r="N25" s="73">
        <f>+'MV2'!E24</f>
        <v>3344.7391666666667</v>
      </c>
      <c r="O25" s="73">
        <f>+'MV1'!E24</f>
        <v>3705.8466666666668</v>
      </c>
      <c r="P25" s="73">
        <f>+'L1'!E24</f>
        <v>4491.0841666666665</v>
      </c>
      <c r="Q25" s="73">
        <f>+'K5'!E24</f>
        <v>4645.1925000000001</v>
      </c>
      <c r="R25" s="73">
        <f>+'K3'!E24</f>
        <v>4823.8550000000005</v>
      </c>
      <c r="S25" s="73">
        <f>+'K2'!E24</f>
        <v>4996.1333333333332</v>
      </c>
      <c r="T25" s="73">
        <f>+'K1'!E24</f>
        <v>5168.4158333333335</v>
      </c>
      <c r="U25" s="73">
        <f>+'G1'!E24</f>
        <v>5100.9766666666665</v>
      </c>
      <c r="V25" s="73">
        <f>+GS!E24</f>
        <v>6497.6991666666663</v>
      </c>
    </row>
    <row r="26" spans="2:22" x14ac:dyDescent="0.3">
      <c r="B26" s="70">
        <v>18</v>
      </c>
      <c r="C26" s="65">
        <f>'L4'!E25</f>
        <v>2584.7150000000001</v>
      </c>
      <c r="D26" s="73">
        <f>'L3'!E25</f>
        <v>2928.1941666666667</v>
      </c>
      <c r="E26" s="73">
        <f>'L2'!E25</f>
        <v>3181.25</v>
      </c>
      <c r="F26" s="73">
        <f>'A2'!E25</f>
        <v>3181.25</v>
      </c>
      <c r="G26" s="73">
        <f>'A1'!E25</f>
        <v>3722.8666666666668</v>
      </c>
      <c r="H26" s="73">
        <f>B2B!E25</f>
        <v>3070.4308333333333</v>
      </c>
      <c r="I26" s="73">
        <f>+B2A!E25</f>
        <v>3327.3449999999998</v>
      </c>
      <c r="J26" s="73">
        <f>+B1C!E25</f>
        <v>3724.8316666666669</v>
      </c>
      <c r="K26" s="73">
        <f>+B1B!E25</f>
        <v>3984.5774999999999</v>
      </c>
      <c r="L26" s="73">
        <f>+B1A!E25</f>
        <v>4094.9141666666669</v>
      </c>
      <c r="M26" s="73">
        <f>+'B1A BIS'!E25</f>
        <v>4225.45</v>
      </c>
      <c r="N26" s="73">
        <f>+'MV2'!E25</f>
        <v>3472.3683333333333</v>
      </c>
      <c r="O26" s="73">
        <f>+'MV1'!E25</f>
        <v>3780.8683333333333</v>
      </c>
      <c r="P26" s="73">
        <f>+'L1'!E25</f>
        <v>4628.3683333333329</v>
      </c>
      <c r="Q26" s="73">
        <f>+'K5'!E25</f>
        <v>4645.1925000000001</v>
      </c>
      <c r="R26" s="73">
        <f>+'K3'!E25</f>
        <v>4823.8550000000005</v>
      </c>
      <c r="S26" s="73">
        <f>+'K2'!E25</f>
        <v>4996.1333333333332</v>
      </c>
      <c r="T26" s="73">
        <f>+'K1'!E25</f>
        <v>5168.4158333333335</v>
      </c>
      <c r="U26" s="73">
        <f>+'G1'!E25</f>
        <v>5100.9766666666665</v>
      </c>
      <c r="V26" s="73">
        <f>+GS!E25</f>
        <v>6691.2416666666659</v>
      </c>
    </row>
    <row r="27" spans="2:22" x14ac:dyDescent="0.3">
      <c r="B27" s="70">
        <v>19</v>
      </c>
      <c r="C27" s="65">
        <f>'L4'!E26</f>
        <v>2584.7150000000001</v>
      </c>
      <c r="D27" s="73">
        <f>'L3'!E26</f>
        <v>2928.1941666666667</v>
      </c>
      <c r="E27" s="73">
        <f>'L2'!E26</f>
        <v>3181.25</v>
      </c>
      <c r="F27" s="73">
        <f>'A2'!E26</f>
        <v>3181.25</v>
      </c>
      <c r="G27" s="73">
        <f>'A1'!E26</f>
        <v>3800.2750000000001</v>
      </c>
      <c r="H27" s="73">
        <f>B2B!E26</f>
        <v>3071.6591666666668</v>
      </c>
      <c r="I27" s="73">
        <f>+B2A!E26</f>
        <v>3342.1841666666664</v>
      </c>
      <c r="J27" s="73">
        <f>+B1C!E26</f>
        <v>3744.0508333333332</v>
      </c>
      <c r="K27" s="73">
        <f>+B1B!E26</f>
        <v>4005.16</v>
      </c>
      <c r="L27" s="73">
        <f>+B1A!E26</f>
        <v>4095.8724999999999</v>
      </c>
      <c r="M27" s="73">
        <f>+'B1A BIS'!E26</f>
        <v>4247.2950000000001</v>
      </c>
      <c r="N27" s="73">
        <f>+'MV2'!E26</f>
        <v>3473.7566666666667</v>
      </c>
      <c r="O27" s="73">
        <f>+'MV1'!E26</f>
        <v>3847.2866666666669</v>
      </c>
      <c r="P27" s="73">
        <f>+'L1'!E26</f>
        <v>4633.7674999999999</v>
      </c>
      <c r="Q27" s="73">
        <f>+'K5'!E26</f>
        <v>4645.1925000000001</v>
      </c>
      <c r="R27" s="73">
        <f>+'K3'!E26</f>
        <v>4823.8550000000005</v>
      </c>
      <c r="S27" s="73">
        <f>+'K2'!E26</f>
        <v>4996.1333333333332</v>
      </c>
      <c r="T27" s="73">
        <f>+'K1'!E26</f>
        <v>5168.4158333333335</v>
      </c>
      <c r="U27" s="73">
        <f>+'G1'!E26</f>
        <v>5259.0358333333334</v>
      </c>
      <c r="V27" s="73">
        <f>+GS!E26</f>
        <v>6691.2416666666659</v>
      </c>
    </row>
    <row r="28" spans="2:22" x14ac:dyDescent="0.3">
      <c r="B28" s="70">
        <v>20</v>
      </c>
      <c r="C28" s="65">
        <f>'L4'!E27</f>
        <v>2678.7575000000002</v>
      </c>
      <c r="D28" s="73">
        <f>'L3'!E27</f>
        <v>3037.0149999999999</v>
      </c>
      <c r="E28" s="73">
        <f>'L2'!E27</f>
        <v>3299.4733333333334</v>
      </c>
      <c r="F28" s="73">
        <f>'A2'!E27</f>
        <v>3299.4733333333334</v>
      </c>
      <c r="G28" s="73">
        <f>'A1'!E27</f>
        <v>3800.2750000000001</v>
      </c>
      <c r="H28" s="73">
        <f>B2B!E27</f>
        <v>3184.5083333333332</v>
      </c>
      <c r="I28" s="73">
        <f>+B2A!E27</f>
        <v>3413.6291666666671</v>
      </c>
      <c r="J28" s="73">
        <f>+B1C!E27</f>
        <v>3827.459166666667</v>
      </c>
      <c r="K28" s="73">
        <f>+B1B!E27</f>
        <v>4094.4266666666667</v>
      </c>
      <c r="L28" s="73">
        <f>+B1A!E27</f>
        <v>4246.34</v>
      </c>
      <c r="M28" s="73">
        <f>+'B1A BIS'!E27</f>
        <v>4342.2658333333338</v>
      </c>
      <c r="N28" s="73">
        <f>+'MV2'!E27</f>
        <v>3601.3824999999997</v>
      </c>
      <c r="O28" s="73">
        <f>+'MV1'!E27</f>
        <v>3855.2258333333334</v>
      </c>
      <c r="P28" s="73">
        <f>+'L1'!E27</f>
        <v>4802.975833333333</v>
      </c>
      <c r="Q28" s="73">
        <f>+'K5'!E27</f>
        <v>4813.09</v>
      </c>
      <c r="R28" s="73">
        <f>+'K3'!E27</f>
        <v>4998.208333333333</v>
      </c>
      <c r="S28" s="73">
        <f>+'K2'!E27</f>
        <v>5176.7183333333332</v>
      </c>
      <c r="T28" s="73">
        <f>+'K1'!E27</f>
        <v>5355.2241666666669</v>
      </c>
      <c r="U28" s="73">
        <f>+'G1'!E27</f>
        <v>5259.0358333333334</v>
      </c>
      <c r="V28" s="73">
        <f>+GS!E27</f>
        <v>6884.7849999999999</v>
      </c>
    </row>
    <row r="29" spans="2:22" x14ac:dyDescent="0.3">
      <c r="B29" s="70">
        <v>21</v>
      </c>
      <c r="C29" s="65">
        <f>'L4'!E28</f>
        <v>2678.7575000000002</v>
      </c>
      <c r="D29" s="73">
        <f>'L3'!E28</f>
        <v>3037.0149999999999</v>
      </c>
      <c r="E29" s="73">
        <f>'L2'!E28</f>
        <v>3299.4733333333334</v>
      </c>
      <c r="F29" s="73">
        <f>'A2'!E28</f>
        <v>3299.4733333333334</v>
      </c>
      <c r="G29" s="73">
        <f>'A1'!E28</f>
        <v>3877.6833333333329</v>
      </c>
      <c r="H29" s="73">
        <f>B2B!E28</f>
        <v>3185.7325000000001</v>
      </c>
      <c r="I29" s="73">
        <f>+B2A!E28</f>
        <v>3426.6124999999997</v>
      </c>
      <c r="J29" s="73">
        <f>+B1C!E28</f>
        <v>3844.3083333333329</v>
      </c>
      <c r="K29" s="73">
        <f>+B1B!E28</f>
        <v>4112.475833333333</v>
      </c>
      <c r="L29" s="73">
        <f>+B1A!E28</f>
        <v>4247.2941666666666</v>
      </c>
      <c r="M29" s="73">
        <f>+'B1A BIS'!E28</f>
        <v>4360.4475000000002</v>
      </c>
      <c r="N29" s="73">
        <f>+'MV2'!E28</f>
        <v>3602.7691666666669</v>
      </c>
      <c r="O29" s="73">
        <f>+'MV1'!E28</f>
        <v>3925.65</v>
      </c>
      <c r="P29" s="73">
        <f>+'L1'!E28</f>
        <v>4806.9683333333332</v>
      </c>
      <c r="Q29" s="73">
        <f>+'K5'!E28</f>
        <v>4813.09</v>
      </c>
      <c r="R29" s="73">
        <f>+'K3'!E28</f>
        <v>4998.208333333333</v>
      </c>
      <c r="S29" s="73">
        <f>+'K2'!E28</f>
        <v>5176.7183333333332</v>
      </c>
      <c r="T29" s="73">
        <f>+'K1'!E28</f>
        <v>5355.2241666666669</v>
      </c>
      <c r="U29" s="73">
        <f>+'G1'!E28</f>
        <v>5417.0924999999997</v>
      </c>
      <c r="V29" s="73">
        <f>+GS!E28</f>
        <v>6884.7849999999999</v>
      </c>
    </row>
    <row r="30" spans="2:22" x14ac:dyDescent="0.3">
      <c r="B30" s="70">
        <v>22</v>
      </c>
      <c r="C30" s="65">
        <f>'L4'!E29</f>
        <v>2743.23</v>
      </c>
      <c r="D30" s="73">
        <f>'L3'!E29</f>
        <v>3145.8358333333331</v>
      </c>
      <c r="E30" s="73">
        <f>'L2'!E29</f>
        <v>3417.6958333333332</v>
      </c>
      <c r="F30" s="73">
        <f>'A2'!E29</f>
        <v>3417.6958333333332</v>
      </c>
      <c r="G30" s="73">
        <f>'A1'!E29</f>
        <v>3883.7458333333329</v>
      </c>
      <c r="H30" s="73">
        <f>B2B!E29</f>
        <v>3298.5833333333335</v>
      </c>
      <c r="I30" s="73">
        <f>+B2A!E29</f>
        <v>3496.3158333333336</v>
      </c>
      <c r="J30" s="73">
        <f>+B1C!E29</f>
        <v>3926.6758333333332</v>
      </c>
      <c r="K30" s="73">
        <f>+B1B!E29</f>
        <v>4201.4691666666668</v>
      </c>
      <c r="L30" s="73">
        <f>+B1A!E29</f>
        <v>4397.7616666666663</v>
      </c>
      <c r="M30" s="73">
        <f>+'B1A BIS'!E29</f>
        <v>4493.6875</v>
      </c>
      <c r="N30" s="73">
        <f>+'MV2'!E29</f>
        <v>3730.3983333333331</v>
      </c>
      <c r="O30" s="73">
        <f>+'MV1'!E29</f>
        <v>3931.7133333333331</v>
      </c>
      <c r="P30" s="73">
        <f>+'L1'!E29</f>
        <v>4977.5858333333335</v>
      </c>
      <c r="Q30" s="73">
        <f>+'K5'!E29</f>
        <v>4999.6441666666669</v>
      </c>
      <c r="R30" s="73">
        <f>+'K3'!E29</f>
        <v>5191.9366666666665</v>
      </c>
      <c r="S30" s="73">
        <f>+'K2'!E29</f>
        <v>5377.3633333333337</v>
      </c>
      <c r="T30" s="73">
        <f>+'K1'!E29</f>
        <v>5562.791666666667</v>
      </c>
      <c r="U30" s="73">
        <f>+'G1'!E29</f>
        <v>5417.0924999999997</v>
      </c>
      <c r="V30" s="73">
        <f>+GS!E29</f>
        <v>7078.2816666666668</v>
      </c>
    </row>
    <row r="31" spans="2:22" x14ac:dyDescent="0.3">
      <c r="B31" s="70">
        <v>23</v>
      </c>
      <c r="C31" s="65">
        <f>'L4'!E30</f>
        <v>2812.6650000000004</v>
      </c>
      <c r="D31" s="73">
        <f>'L3'!E30</f>
        <v>3254.6533333333332</v>
      </c>
      <c r="E31" s="73">
        <f>'L2'!E30</f>
        <v>3535.9208333333336</v>
      </c>
      <c r="F31" s="73">
        <f>'A2'!E30</f>
        <v>3535.9208333333336</v>
      </c>
      <c r="G31" s="73">
        <f>'A1'!E30</f>
        <v>4018.0908333333332</v>
      </c>
      <c r="H31" s="73">
        <f>B2B!E30</f>
        <v>3412.66</v>
      </c>
      <c r="I31" s="73">
        <f>+B2A!E30</f>
        <v>3575.1149999999998</v>
      </c>
      <c r="J31" s="73">
        <f>+B1C!E30</f>
        <v>4062.4833333333336</v>
      </c>
      <c r="K31" s="73">
        <f>+B1B!E30</f>
        <v>4346.7808333333332</v>
      </c>
      <c r="L31" s="73">
        <f>+B1A!E30</f>
        <v>4549.8474999999999</v>
      </c>
      <c r="M31" s="73">
        <f>+'B1A BIS'!E30</f>
        <v>4645.774166666667</v>
      </c>
      <c r="N31" s="73">
        <f>+'MV2'!E30</f>
        <v>3859.4124999999999</v>
      </c>
      <c r="O31" s="73">
        <f>+'MV1'!E30</f>
        <v>4067.0166666666664</v>
      </c>
      <c r="P31" s="73">
        <f>+'L1'!E30</f>
        <v>5152.1933333333336</v>
      </c>
      <c r="Q31" s="73">
        <f>+'K5'!E30</f>
        <v>5186.1991666666663</v>
      </c>
      <c r="R31" s="73">
        <f>+'K3'!E30</f>
        <v>5385.6691666666666</v>
      </c>
      <c r="S31" s="73">
        <f>+'K2'!E30</f>
        <v>5578.0133333333333</v>
      </c>
      <c r="T31" s="73">
        <f>+'K1'!E30</f>
        <v>5770.3574999999992</v>
      </c>
      <c r="U31" s="73">
        <f>+'G1'!E30</f>
        <v>5575.1525000000001</v>
      </c>
      <c r="V31" s="73">
        <f>+GS!E30</f>
        <v>7078.2816666666668</v>
      </c>
    </row>
    <row r="32" spans="2:22" x14ac:dyDescent="0.3">
      <c r="B32" s="70">
        <v>24</v>
      </c>
      <c r="C32" s="65">
        <f>'L4'!E31</f>
        <v>2906.7041666666664</v>
      </c>
      <c r="D32" s="73">
        <f>'L3'!E31</f>
        <v>3363.4741666666669</v>
      </c>
      <c r="E32" s="73">
        <f>'L2'!E31</f>
        <v>3654.1433333333334</v>
      </c>
      <c r="F32" s="73">
        <f>'A2'!E31</f>
        <v>3654.1433333333334</v>
      </c>
      <c r="G32" s="73">
        <f>'A1'!E31</f>
        <v>4152.4366666666665</v>
      </c>
      <c r="H32" s="73">
        <f>B2B!E31</f>
        <v>3525.5108333333333</v>
      </c>
      <c r="I32" s="73">
        <f>+B2A!E31</f>
        <v>3693.3383333333331</v>
      </c>
      <c r="J32" s="73">
        <f>+B1C!E31</f>
        <v>4196.8283333333338</v>
      </c>
      <c r="K32" s="73">
        <f>+B1B!E31</f>
        <v>4490.5275000000001</v>
      </c>
      <c r="L32" s="73">
        <f>+B1A!E31</f>
        <v>4700.3149999999996</v>
      </c>
      <c r="M32" s="73">
        <f>+'B1A BIS'!E31</f>
        <v>4796.2408333333333</v>
      </c>
      <c r="N32" s="73">
        <f>+'MV2'!E31</f>
        <v>3987.0416666666665</v>
      </c>
      <c r="O32" s="73">
        <f>+'MV1'!E31</f>
        <v>4201.3616666666667</v>
      </c>
      <c r="P32" s="73">
        <f>+'L1'!E31</f>
        <v>5322.8108333333339</v>
      </c>
      <c r="Q32" s="73">
        <f>+'K5'!E31</f>
        <v>5335.4416666666666</v>
      </c>
      <c r="R32" s="73">
        <f>+'K3'!E31</f>
        <v>5540.6508333333331</v>
      </c>
      <c r="S32" s="73">
        <f>+'K2'!E31</f>
        <v>5738.5325000000003</v>
      </c>
      <c r="T32" s="73">
        <f>+'K1'!E31</f>
        <v>5936.41</v>
      </c>
      <c r="U32" s="73">
        <f>+'G1'!E31</f>
        <v>5575.1525000000001</v>
      </c>
      <c r="V32" s="73">
        <f>+GS!E31</f>
        <v>7078.2816666666668</v>
      </c>
    </row>
    <row r="33" spans="2:22" x14ac:dyDescent="0.3">
      <c r="B33" s="70">
        <v>25</v>
      </c>
      <c r="C33" s="65">
        <f>'L4'!E32</f>
        <v>2911.9775000000004</v>
      </c>
      <c r="D33" s="73">
        <f>'L3'!E32</f>
        <v>3369.5758333333338</v>
      </c>
      <c r="E33" s="73">
        <f>'L2'!E32</f>
        <v>3660.7733333333331</v>
      </c>
      <c r="F33" s="73">
        <f>'A2'!E32</f>
        <v>3660.7733333333331</v>
      </c>
      <c r="G33" s="73">
        <f>'A1'!E32</f>
        <v>4159.97</v>
      </c>
      <c r="H33" s="73">
        <f>B2B!E32</f>
        <v>3533.1324999999997</v>
      </c>
      <c r="I33" s="73">
        <f>+B2A!E32</f>
        <v>3701.3241666666668</v>
      </c>
      <c r="J33" s="73">
        <f>+B1C!E32</f>
        <v>4205.9049999999997</v>
      </c>
      <c r="K33" s="73">
        <f>+B1B!E32</f>
        <v>4500.2416666666668</v>
      </c>
      <c r="L33" s="73">
        <f>+B1A!E32</f>
        <v>4710.4800000000005</v>
      </c>
      <c r="M33" s="73">
        <f>+'B1A BIS'!E32</f>
        <v>4806.58</v>
      </c>
      <c r="N33" s="73">
        <f>+'MV2'!E32</f>
        <v>3995.6616666666669</v>
      </c>
      <c r="O33" s="73">
        <f>+'MV1'!E32</f>
        <v>4209.9408333333331</v>
      </c>
      <c r="P33" s="73">
        <f>+'L1'!E32</f>
        <v>5332.4683333333332</v>
      </c>
      <c r="Q33" s="73">
        <f>+'K5'!E32</f>
        <v>5345.1216666666669</v>
      </c>
      <c r="R33" s="73">
        <f>+'K3'!E32</f>
        <v>5550.7033333333338</v>
      </c>
      <c r="S33" s="73">
        <f>+'K2'!E32</f>
        <v>5748.9433333333336</v>
      </c>
      <c r="T33" s="73">
        <f>+'K1'!E32</f>
        <v>5947.1808333333329</v>
      </c>
      <c r="U33" s="73">
        <f>+'G1'!E32</f>
        <v>5585.2675000000008</v>
      </c>
      <c r="V33" s="73">
        <f>+GS!E32</f>
        <v>7091.123333333333</v>
      </c>
    </row>
    <row r="34" spans="2:22" x14ac:dyDescent="0.3">
      <c r="B34" s="70">
        <v>26</v>
      </c>
      <c r="C34" s="65">
        <f>'L4'!E33</f>
        <v>2916.8641666666667</v>
      </c>
      <c r="D34" s="73">
        <f>'L3'!E33</f>
        <v>3375.2308333333331</v>
      </c>
      <c r="E34" s="73">
        <f>'L2'!E33</f>
        <v>3666.9166666666665</v>
      </c>
      <c r="F34" s="73">
        <f>'A2'!E33</f>
        <v>3666.9166666666665</v>
      </c>
      <c r="G34" s="73">
        <f>'A1'!E33</f>
        <v>4166.9508333333333</v>
      </c>
      <c r="H34" s="73">
        <f>B2B!E33</f>
        <v>3539.0616666666665</v>
      </c>
      <c r="I34" s="73">
        <f>+B2A!E33</f>
        <v>3707.5358333333334</v>
      </c>
      <c r="J34" s="73">
        <f>+B1C!E33</f>
        <v>4212.9625000000005</v>
      </c>
      <c r="K34" s="73">
        <f>+B1B!E33</f>
        <v>4507.7933333333331</v>
      </c>
      <c r="L34" s="73">
        <f>+B1A!E33</f>
        <v>4718.3850000000002</v>
      </c>
      <c r="M34" s="73">
        <f>+'B1A BIS'!E33</f>
        <v>4814.645833333333</v>
      </c>
      <c r="N34" s="73">
        <f>+'MV2'!E33</f>
        <v>4002.3666666666668</v>
      </c>
      <c r="O34" s="73">
        <f>+'MV1'!E33</f>
        <v>4217.0058333333336</v>
      </c>
      <c r="P34" s="73">
        <f>+'L1'!E33</f>
        <v>5341.416666666667</v>
      </c>
      <c r="Q34" s="73">
        <f>+'K5'!E33</f>
        <v>5354.0908333333327</v>
      </c>
      <c r="R34" s="73">
        <f>+'K3'!E33</f>
        <v>5560.0175000000008</v>
      </c>
      <c r="S34" s="73">
        <f>+'K2'!E33</f>
        <v>5758.5908333333327</v>
      </c>
      <c r="T34" s="73">
        <f>+'K1'!E33</f>
        <v>5957.1608333333324</v>
      </c>
      <c r="U34" s="73">
        <f>+'G1'!E33</f>
        <v>5594.6399999999994</v>
      </c>
      <c r="V34" s="73">
        <f>+GS!E33</f>
        <v>7103.0225</v>
      </c>
    </row>
    <row r="35" spans="2:22" x14ac:dyDescent="0.3">
      <c r="B35" s="70">
        <v>27</v>
      </c>
      <c r="C35" s="65">
        <f>'L4'!E34</f>
        <v>2921.3916666666664</v>
      </c>
      <c r="D35" s="73">
        <f>'L3'!E34</f>
        <v>3380.4691666666663</v>
      </c>
      <c r="E35" s="73">
        <f>'L2'!E34</f>
        <v>3672.6075000000001</v>
      </c>
      <c r="F35" s="73">
        <f>'A2'!E34</f>
        <v>3672.6075000000001</v>
      </c>
      <c r="G35" s="73">
        <f>'A1'!E34</f>
        <v>4173.4183333333331</v>
      </c>
      <c r="H35" s="73">
        <f>B2B!E34</f>
        <v>3545.7891666666669</v>
      </c>
      <c r="I35" s="73">
        <f>+B2A!E34</f>
        <v>3714.584166666667</v>
      </c>
      <c r="J35" s="73">
        <f>+B1C!E34</f>
        <v>4220.9666666666662</v>
      </c>
      <c r="K35" s="73">
        <f>+B1B!E34</f>
        <v>4516.3566666666666</v>
      </c>
      <c r="L35" s="73">
        <f>+B1A!E34</f>
        <v>4727.3499999999995</v>
      </c>
      <c r="M35" s="73">
        <f>+'B1A BIS'!E34</f>
        <v>4823.7608333333328</v>
      </c>
      <c r="N35" s="73">
        <f>+'MV2'!E34</f>
        <v>4009.9733333333334</v>
      </c>
      <c r="O35" s="73">
        <f>+'MV1'!E34</f>
        <v>4224.5141666666668</v>
      </c>
      <c r="P35" s="73">
        <f>+'L1'!E34</f>
        <v>5349.7066666666669</v>
      </c>
      <c r="Q35" s="73">
        <f>+'K5'!E34</f>
        <v>5362.4008333333331</v>
      </c>
      <c r="R35" s="73">
        <f>+'K3'!E34</f>
        <v>5568.6475</v>
      </c>
      <c r="S35" s="73">
        <f>+'K2'!E34</f>
        <v>5767.5283333333327</v>
      </c>
      <c r="T35" s="73">
        <f>+'K1'!E34</f>
        <v>5966.4066666666668</v>
      </c>
      <c r="U35" s="73">
        <f>+'G1'!E34</f>
        <v>5603.3233333333337</v>
      </c>
      <c r="V35" s="73">
        <f>+GS!E34</f>
        <v>7114.0466666666662</v>
      </c>
    </row>
    <row r="36" spans="2:22" x14ac:dyDescent="0.3">
      <c r="B36" s="70">
        <v>28</v>
      </c>
      <c r="C36" s="65">
        <f>'L4'!E35</f>
        <v>2925.5858333333331</v>
      </c>
      <c r="D36" s="73">
        <f>'L3'!E35</f>
        <v>3385.3225000000002</v>
      </c>
      <c r="E36" s="73">
        <f>'L2'!E35</f>
        <v>3677.8808333333332</v>
      </c>
      <c r="F36" s="73">
        <f>'A2'!E35</f>
        <v>3677.8808333333332</v>
      </c>
      <c r="G36" s="73">
        <f>'A1'!E35</f>
        <v>4179.41</v>
      </c>
      <c r="H36" s="73">
        <f>B2B!E35</f>
        <v>3550.8799999999997</v>
      </c>
      <c r="I36" s="73">
        <f>+B2A!E35</f>
        <v>3719.9175</v>
      </c>
      <c r="J36" s="73">
        <f>+B1C!E35</f>
        <v>4227.0275000000001</v>
      </c>
      <c r="K36" s="73">
        <f>+B1B!E35</f>
        <v>4522.8408333333327</v>
      </c>
      <c r="L36" s="73">
        <f>+B1A!E35</f>
        <v>4734.1374999999998</v>
      </c>
      <c r="M36" s="73">
        <f>+'B1A BIS'!E35</f>
        <v>4830.6866666666665</v>
      </c>
      <c r="N36" s="73">
        <f>+'MV2'!E35</f>
        <v>4015.7308333333331</v>
      </c>
      <c r="O36" s="73">
        <f>+'MV1'!E35</f>
        <v>4230.5791666666664</v>
      </c>
      <c r="P36" s="73">
        <f>+'L1'!E35</f>
        <v>5357.3874999999998</v>
      </c>
      <c r="Q36" s="73">
        <f>+'K5'!E35</f>
        <v>5370.0999999999995</v>
      </c>
      <c r="R36" s="73">
        <f>+'K3'!E35</f>
        <v>5576.6425000000008</v>
      </c>
      <c r="S36" s="73">
        <f>+'K2'!E35</f>
        <v>5775.8091666666669</v>
      </c>
      <c r="T36" s="73">
        <f>+'K1'!E35</f>
        <v>5974.9724999999999</v>
      </c>
      <c r="U36" s="73">
        <f>+'G1'!E35</f>
        <v>5611.3683333333329</v>
      </c>
      <c r="V36" s="73">
        <f>+GS!E35</f>
        <v>7124.2608333333337</v>
      </c>
    </row>
    <row r="37" spans="2:22" x14ac:dyDescent="0.3">
      <c r="B37" s="70">
        <v>29</v>
      </c>
      <c r="C37" s="65">
        <f>'L4'!E36</f>
        <v>2929.4691666666663</v>
      </c>
      <c r="D37" s="73">
        <f>'L3'!E36</f>
        <v>3389.8166666666671</v>
      </c>
      <c r="E37" s="73">
        <f>'L2'!E36</f>
        <v>3682.7625000000003</v>
      </c>
      <c r="F37" s="73">
        <f>'A2'!E36</f>
        <v>3682.7625000000003</v>
      </c>
      <c r="G37" s="73">
        <f>'A1'!E36</f>
        <v>4184.958333333333</v>
      </c>
      <c r="H37" s="73">
        <f>B2B!E36</f>
        <v>3555.5933333333337</v>
      </c>
      <c r="I37" s="73">
        <f>+B2A!E36</f>
        <v>3724.855</v>
      </c>
      <c r="J37" s="73">
        <f>+B1C!E36</f>
        <v>4232.6383333333333</v>
      </c>
      <c r="K37" s="73">
        <f>+B1B!E36</f>
        <v>4528.8450000000003</v>
      </c>
      <c r="L37" s="73">
        <f>+B1A!E36</f>
        <v>4740.4216666666662</v>
      </c>
      <c r="M37" s="73">
        <f>+'B1A BIS'!E36</f>
        <v>4837.0991666666669</v>
      </c>
      <c r="N37" s="73">
        <f>+'MV2'!E36</f>
        <v>4021.0616666666665</v>
      </c>
      <c r="O37" s="73">
        <f>+'MV1'!E36</f>
        <v>4236.1958333333332</v>
      </c>
      <c r="P37" s="73">
        <f>+'L1'!E36</f>
        <v>5364.4991666666665</v>
      </c>
      <c r="Q37" s="73">
        <f>+'K5'!E36</f>
        <v>5377.2283333333335</v>
      </c>
      <c r="R37" s="73">
        <f>+'K3'!E36</f>
        <v>5584.0449999999992</v>
      </c>
      <c r="S37" s="73">
        <f>+'K2'!E36</f>
        <v>5783.4766666666665</v>
      </c>
      <c r="T37" s="73">
        <f>+'K1'!E36</f>
        <v>5982.9041666666672</v>
      </c>
      <c r="U37" s="73">
        <f>+'G1'!E36</f>
        <v>5618.8166666666666</v>
      </c>
      <c r="V37" s="73">
        <f>+GS!E36</f>
        <v>7133.7183333333332</v>
      </c>
    </row>
    <row r="38" spans="2:22" x14ac:dyDescent="0.3">
      <c r="B38" s="70">
        <v>30</v>
      </c>
      <c r="C38" s="65">
        <f>'L4'!E37</f>
        <v>2933.0699999999997</v>
      </c>
      <c r="D38" s="73">
        <f>'L3'!E37</f>
        <v>3393.9833333333336</v>
      </c>
      <c r="E38" s="73">
        <f>'L2'!E37</f>
        <v>3687.2891666666669</v>
      </c>
      <c r="F38" s="73">
        <f>'A2'!E37</f>
        <v>3687.2891666666669</v>
      </c>
      <c r="G38" s="73">
        <f>'A1'!E37</f>
        <v>4190.1025</v>
      </c>
      <c r="H38" s="73">
        <f>B2B!E37</f>
        <v>3559.9633333333331</v>
      </c>
      <c r="I38" s="73">
        <f>+B2A!E37</f>
        <v>3729.4333333333329</v>
      </c>
      <c r="J38" s="73">
        <f>+B1C!E37</f>
        <v>4237.8408333333327</v>
      </c>
      <c r="K38" s="73">
        <f>+B1B!E37</f>
        <v>4534.4116666666669</v>
      </c>
      <c r="L38" s="73">
        <f>+B1A!E37</f>
        <v>4746.2483333333339</v>
      </c>
      <c r="M38" s="73">
        <f>+'B1A BIS'!E37</f>
        <v>4843.0441666666666</v>
      </c>
      <c r="N38" s="73">
        <f>+'MV2'!E37</f>
        <v>4026.0041666666671</v>
      </c>
      <c r="O38" s="73">
        <f>+'MV1'!E37</f>
        <v>4241.4025000000001</v>
      </c>
      <c r="P38" s="73">
        <f>+'L1'!E37</f>
        <v>5371.0933333333332</v>
      </c>
      <c r="Q38" s="73">
        <f>+'K5'!E37</f>
        <v>5383.8375000000005</v>
      </c>
      <c r="R38" s="73">
        <f>+'K3'!E37</f>
        <v>5590.9083333333328</v>
      </c>
      <c r="S38" s="73">
        <f>+'K2'!E37</f>
        <v>5790.585</v>
      </c>
      <c r="T38" s="73">
        <f>+'K1'!E37</f>
        <v>5990.2574999999997</v>
      </c>
      <c r="U38" s="73">
        <f>+'G1'!E37</f>
        <v>5625.7233333333324</v>
      </c>
      <c r="V38" s="73">
        <f>+GS!E37</f>
        <v>7142.4866666666667</v>
      </c>
    </row>
    <row r="39" spans="2:22" x14ac:dyDescent="0.3">
      <c r="B39" s="70">
        <v>31</v>
      </c>
      <c r="C39" s="65">
        <f>'L4'!E38</f>
        <v>2936.4025000000001</v>
      </c>
      <c r="D39" s="73">
        <f>'L3'!E38</f>
        <v>3397.8391666666666</v>
      </c>
      <c r="E39" s="73">
        <f>'L2'!E38</f>
        <v>3691.478333333333</v>
      </c>
      <c r="F39" s="73">
        <f>'A2'!E38</f>
        <v>3691.478333333333</v>
      </c>
      <c r="G39" s="73">
        <f>'A1'!E38</f>
        <v>4194.8625000000002</v>
      </c>
      <c r="H39" s="73">
        <f>B2B!E38</f>
        <v>3564.0083333333332</v>
      </c>
      <c r="I39" s="73">
        <f>+B2A!E38</f>
        <v>3733.6708333333336</v>
      </c>
      <c r="J39" s="73">
        <f>+B1C!E38</f>
        <v>4242.6558333333332</v>
      </c>
      <c r="K39" s="73">
        <f>+B1B!E38</f>
        <v>4539.5633333333335</v>
      </c>
      <c r="L39" s="73">
        <f>+B1A!E38</f>
        <v>4751.6408333333338</v>
      </c>
      <c r="M39" s="73">
        <f>+'B1A BIS'!E38</f>
        <v>4848.5466666666662</v>
      </c>
      <c r="N39" s="73">
        <f>+'MV2'!E38</f>
        <v>4030.5783333333334</v>
      </c>
      <c r="O39" s="73">
        <f>+'MV1'!E38</f>
        <v>4246.2208333333338</v>
      </c>
      <c r="P39" s="73">
        <f>+'L1'!E38</f>
        <v>5377.1949999999997</v>
      </c>
      <c r="Q39" s="73">
        <f>+'K5'!E38</f>
        <v>5389.9541666666664</v>
      </c>
      <c r="R39" s="73">
        <f>+'K3'!E38</f>
        <v>5597.2608333333337</v>
      </c>
      <c r="S39" s="73">
        <f>+'K2'!E38</f>
        <v>5797.1633333333339</v>
      </c>
      <c r="T39" s="73">
        <f>+'K1'!E38</f>
        <v>5997.0633333333326</v>
      </c>
      <c r="U39" s="73">
        <f>+'G1'!E38</f>
        <v>5632.1141666666663</v>
      </c>
      <c r="V39" s="73">
        <f>+GS!E38</f>
        <v>7150.6008333333339</v>
      </c>
    </row>
    <row r="40" spans="2:22" x14ac:dyDescent="0.3">
      <c r="B40" s="70">
        <v>32</v>
      </c>
      <c r="C40" s="65">
        <f>'L4'!E39</f>
        <v>2939.4891666666667</v>
      </c>
      <c r="D40" s="73">
        <f>'L3'!E39</f>
        <v>3401.4108333333334</v>
      </c>
      <c r="E40" s="73">
        <f>'L2'!E39</f>
        <v>3695.3583333333336</v>
      </c>
      <c r="F40" s="73">
        <f>'A2'!E39</f>
        <v>3695.3583333333336</v>
      </c>
      <c r="G40" s="73">
        <f>'A1'!E39</f>
        <v>4199.2716666666665</v>
      </c>
      <c r="H40" s="73">
        <f>B2B!E39</f>
        <v>3567.7541666666671</v>
      </c>
      <c r="I40" s="73">
        <f>+B2A!E39</f>
        <v>3737.5949999999998</v>
      </c>
      <c r="J40" s="73">
        <f>+B1C!E39</f>
        <v>4247.1149999999998</v>
      </c>
      <c r="K40" s="73">
        <f>+B1B!E39</f>
        <v>4544.335</v>
      </c>
      <c r="L40" s="73">
        <f>+B1A!E39</f>
        <v>4756.6350000000002</v>
      </c>
      <c r="M40" s="73">
        <f>+'B1A BIS'!E39</f>
        <v>4853.6433333333334</v>
      </c>
      <c r="N40" s="73">
        <f>+'MV2'!E39</f>
        <v>4034.8150000000001</v>
      </c>
      <c r="O40" s="73">
        <f>+'MV1'!E39</f>
        <v>4250.6841666666669</v>
      </c>
      <c r="P40" s="73">
        <f>+'L1'!E39</f>
        <v>5382.8474999999999</v>
      </c>
      <c r="Q40" s="73">
        <f>+'K5'!E39</f>
        <v>5395.62</v>
      </c>
      <c r="R40" s="73">
        <f>+'K3'!E39</f>
        <v>5603.144166666666</v>
      </c>
      <c r="S40" s="73">
        <f>+'K2'!E39</f>
        <v>5803.2574999999997</v>
      </c>
      <c r="T40" s="73">
        <f>+'K1'!E39</f>
        <v>6003.3675000000003</v>
      </c>
      <c r="U40" s="73">
        <f>+'G1'!E39</f>
        <v>5638.0341666666673</v>
      </c>
      <c r="V40" s="73">
        <f>+GS!E39</f>
        <v>7158.1175000000003</v>
      </c>
    </row>
    <row r="41" spans="2:22" x14ac:dyDescent="0.3">
      <c r="B41" s="70">
        <v>33</v>
      </c>
      <c r="C41" s="65">
        <f>'L4'!E40</f>
        <v>2942.3458333333333</v>
      </c>
      <c r="D41" s="73">
        <f>'L3'!E40</f>
        <v>3404.7166666666667</v>
      </c>
      <c r="E41" s="73">
        <f>'L2'!E40</f>
        <v>3698.9508333333338</v>
      </c>
      <c r="F41" s="73">
        <f>'A2'!E40</f>
        <v>3698.9508333333338</v>
      </c>
      <c r="G41" s="73">
        <f>'A1'!E40</f>
        <v>4203.3533333333335</v>
      </c>
      <c r="H41" s="73">
        <f>B2B!E40</f>
        <v>3571.2216666666668</v>
      </c>
      <c r="I41" s="73">
        <f>+B2A!E40</f>
        <v>3741.2275000000004</v>
      </c>
      <c r="J41" s="73">
        <f>+B1C!E40</f>
        <v>4251.2433333333329</v>
      </c>
      <c r="K41" s="73">
        <f>+B1B!E40</f>
        <v>4548.7516666666661</v>
      </c>
      <c r="L41" s="73">
        <f>+B1A!E40</f>
        <v>4761.2583333333332</v>
      </c>
      <c r="M41" s="73">
        <f>+'B1A BIS'!E40</f>
        <v>4858.3608333333332</v>
      </c>
      <c r="N41" s="73">
        <f>+'MV2'!E40</f>
        <v>4038.7366666666662</v>
      </c>
      <c r="O41" s="73">
        <f>+'MV1'!E40</f>
        <v>4254.8158333333331</v>
      </c>
      <c r="P41" s="73">
        <f>+'L1'!E40</f>
        <v>5388.0791666666664</v>
      </c>
      <c r="Q41" s="73">
        <f>+'K5'!E40</f>
        <v>5400.8641666666672</v>
      </c>
      <c r="R41" s="73">
        <f>+'K3'!E40</f>
        <v>5608.59</v>
      </c>
      <c r="S41" s="73">
        <f>+'K2'!E40</f>
        <v>5808.8975</v>
      </c>
      <c r="T41" s="73">
        <f>+'K1'!E40</f>
        <v>6009.2024999999994</v>
      </c>
      <c r="U41" s="73">
        <f>+'G1'!E40</f>
        <v>5643.5141666666668</v>
      </c>
      <c r="V41" s="73">
        <f>+GS!E40</f>
        <v>7165.0749999999998</v>
      </c>
    </row>
    <row r="42" spans="2:22" x14ac:dyDescent="0.3">
      <c r="B42" s="70">
        <v>34</v>
      </c>
      <c r="C42" s="65">
        <f>'L4'!E41</f>
        <v>2944.9933333333333</v>
      </c>
      <c r="D42" s="73">
        <f>'L3'!E41</f>
        <v>3407.78</v>
      </c>
      <c r="E42" s="73">
        <f>'L2'!E41</f>
        <v>3702.2783333333332</v>
      </c>
      <c r="F42" s="73">
        <f>'A2'!E41</f>
        <v>3702.2783333333332</v>
      </c>
      <c r="G42" s="73">
        <f>'A1'!E41</f>
        <v>4207.1350000000002</v>
      </c>
      <c r="H42" s="73">
        <f>B2B!E41</f>
        <v>3574.4349999999999</v>
      </c>
      <c r="I42" s="73">
        <f>+B2A!E41</f>
        <v>3744.5941666666663</v>
      </c>
      <c r="J42" s="73">
        <f>+B1C!E41</f>
        <v>4255.0683333333336</v>
      </c>
      <c r="K42" s="73">
        <f>+B1B!E41</f>
        <v>4552.8441666666668</v>
      </c>
      <c r="L42" s="73">
        <f>+B1A!E41</f>
        <v>4765.5425000000005</v>
      </c>
      <c r="M42" s="73">
        <f>+'B1A BIS'!E41</f>
        <v>4862.7316666666666</v>
      </c>
      <c r="N42" s="73">
        <f>+'MV2'!E41</f>
        <v>4042.3700000000003</v>
      </c>
      <c r="O42" s="73">
        <f>+'MV1'!E41</f>
        <v>4258.6441666666669</v>
      </c>
      <c r="P42" s="73">
        <f>+'L1'!E41</f>
        <v>5392.9274999999998</v>
      </c>
      <c r="Q42" s="73">
        <f>+'K5'!E41</f>
        <v>5405.7233333333334</v>
      </c>
      <c r="R42" s="73">
        <f>+'K3'!E41</f>
        <v>5613.6366666666663</v>
      </c>
      <c r="S42" s="73">
        <f>+'K2'!E41</f>
        <v>5814.1241666666674</v>
      </c>
      <c r="T42" s="73">
        <f>+'K1'!E41</f>
        <v>6014.6091666666662</v>
      </c>
      <c r="U42" s="73">
        <f>+'G1'!E41</f>
        <v>5648.5924999999997</v>
      </c>
      <c r="V42" s="73">
        <f>+GS!E41</f>
        <v>7171.5216666666665</v>
      </c>
    </row>
    <row r="43" spans="2:22" x14ac:dyDescent="0.3">
      <c r="B43" s="70">
        <v>35</v>
      </c>
      <c r="C43" s="65">
        <f>'L4'!E42</f>
        <v>2947.4424999999997</v>
      </c>
      <c r="D43" s="73">
        <f>'L3'!E42</f>
        <v>3410.6141666666667</v>
      </c>
      <c r="E43" s="73">
        <f>'L2'!E42</f>
        <v>3705.3575000000001</v>
      </c>
      <c r="F43" s="73">
        <f>'A2'!E42</f>
        <v>3705.3575000000001</v>
      </c>
      <c r="G43" s="73">
        <f>'A1'!E42</f>
        <v>4210.6341666666667</v>
      </c>
      <c r="H43" s="73">
        <f>B2B!E42</f>
        <v>3577.4083333333333</v>
      </c>
      <c r="I43" s="73">
        <f>+B2A!E42</f>
        <v>3747.7083333333335</v>
      </c>
      <c r="J43" s="73">
        <f>+B1C!E42</f>
        <v>4258.6066666666666</v>
      </c>
      <c r="K43" s="73">
        <f>+B1B!E42</f>
        <v>4556.6308333333336</v>
      </c>
      <c r="L43" s="73">
        <f>+B1A!E42</f>
        <v>4769.5058333333336</v>
      </c>
      <c r="M43" s="73">
        <f>+'B1A BIS'!E42</f>
        <v>4866.7758333333331</v>
      </c>
      <c r="N43" s="73">
        <f>+'MV2'!E42</f>
        <v>4045.7325000000001</v>
      </c>
      <c r="O43" s="73">
        <f>+'MV1'!E42</f>
        <v>4262.1858333333339</v>
      </c>
      <c r="P43" s="73">
        <f>+'L1'!E42</f>
        <v>5397.4124999999995</v>
      </c>
      <c r="Q43" s="73">
        <f>+'K5'!E42</f>
        <v>5410.2191666666668</v>
      </c>
      <c r="R43" s="73">
        <f>+'K3'!E42</f>
        <v>5618.3050000000003</v>
      </c>
      <c r="S43" s="73">
        <f>+'K2'!E42</f>
        <v>5818.96</v>
      </c>
      <c r="T43" s="73">
        <f>+'K1'!E42</f>
        <v>6019.6108333333332</v>
      </c>
      <c r="U43" s="73">
        <f>+'G1'!E42</f>
        <v>5653.29</v>
      </c>
      <c r="V43" s="73">
        <f>+GS!E42</f>
        <v>7177.4858333333332</v>
      </c>
    </row>
  </sheetData>
  <mergeCells count="1">
    <mergeCell ref="U2:V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60" sqref="O60"/>
    </sheetView>
  </sheetViews>
  <sheetFormatPr defaultRowHeight="13.8" x14ac:dyDescent="0.3"/>
  <cols>
    <col min="1" max="1" width="5.88671875" style="2" customWidth="1"/>
    <col min="2" max="2" width="8.88671875" style="16" customWidth="1"/>
    <col min="3" max="3" width="8.109375" style="16" bestFit="1" customWidth="1"/>
    <col min="4" max="4" width="7.44140625" style="84" bestFit="1" customWidth="1"/>
    <col min="5" max="5" width="49.44140625" style="2" bestFit="1" customWidth="1"/>
    <col min="6" max="16384" width="8.88671875" style="2"/>
  </cols>
  <sheetData>
    <row r="2" spans="2:5" ht="15.6" x14ac:dyDescent="0.3">
      <c r="B2" s="68" t="s">
        <v>198</v>
      </c>
    </row>
    <row r="4" spans="2:5" ht="31.2" x14ac:dyDescent="0.3">
      <c r="B4" s="78" t="s">
        <v>201</v>
      </c>
      <c r="C4" s="77" t="s">
        <v>200</v>
      </c>
      <c r="D4" s="81" t="s">
        <v>199</v>
      </c>
      <c r="E4" s="66" t="s">
        <v>202</v>
      </c>
    </row>
    <row r="5" spans="2:5" x14ac:dyDescent="0.3">
      <c r="B5" s="103">
        <v>1</v>
      </c>
      <c r="C5" s="64" t="s">
        <v>6</v>
      </c>
      <c r="D5" s="82">
        <v>210</v>
      </c>
      <c r="E5" s="85" t="s">
        <v>7</v>
      </c>
    </row>
    <row r="6" spans="2:5" x14ac:dyDescent="0.3">
      <c r="B6" s="103">
        <v>1</v>
      </c>
      <c r="C6" s="64" t="s">
        <v>6</v>
      </c>
      <c r="D6" s="82">
        <v>211</v>
      </c>
      <c r="E6" s="85" t="s">
        <v>133</v>
      </c>
    </row>
    <row r="7" spans="2:5" x14ac:dyDescent="0.3">
      <c r="B7" s="103">
        <v>2</v>
      </c>
      <c r="C7" s="86" t="s">
        <v>8</v>
      </c>
      <c r="D7" s="64">
        <v>150</v>
      </c>
      <c r="E7" s="63" t="s">
        <v>130</v>
      </c>
    </row>
    <row r="8" spans="2:5" x14ac:dyDescent="0.3">
      <c r="B8" s="103">
        <v>2</v>
      </c>
      <c r="C8" s="86" t="s">
        <v>8</v>
      </c>
      <c r="D8" s="64">
        <v>432</v>
      </c>
      <c r="E8" s="63" t="s">
        <v>76</v>
      </c>
    </row>
    <row r="9" spans="2:5" x14ac:dyDescent="0.3">
      <c r="B9" s="103">
        <v>2</v>
      </c>
      <c r="C9" s="86" t="s">
        <v>8</v>
      </c>
      <c r="D9" s="64">
        <v>632</v>
      </c>
      <c r="E9" s="63" t="s">
        <v>168</v>
      </c>
    </row>
    <row r="10" spans="2:5" x14ac:dyDescent="0.3">
      <c r="B10" s="103">
        <v>2</v>
      </c>
      <c r="C10" s="86" t="s">
        <v>8</v>
      </c>
      <c r="D10" s="64">
        <v>633</v>
      </c>
      <c r="E10" s="63" t="s">
        <v>133</v>
      </c>
    </row>
    <row r="11" spans="2:5" x14ac:dyDescent="0.3">
      <c r="B11" s="103">
        <v>3</v>
      </c>
      <c r="C11" s="86" t="s">
        <v>46</v>
      </c>
      <c r="D11" s="82">
        <v>422</v>
      </c>
      <c r="E11" s="85" t="s">
        <v>72</v>
      </c>
    </row>
    <row r="12" spans="2:5" x14ac:dyDescent="0.3">
      <c r="B12" s="103">
        <v>3</v>
      </c>
      <c r="C12" s="86" t="s">
        <v>46</v>
      </c>
      <c r="D12" s="82">
        <v>622</v>
      </c>
      <c r="E12" s="85" t="s">
        <v>10</v>
      </c>
    </row>
    <row r="13" spans="2:5" x14ac:dyDescent="0.3">
      <c r="B13" s="103">
        <v>3</v>
      </c>
      <c r="C13" s="86" t="s">
        <v>46</v>
      </c>
      <c r="D13" s="82">
        <v>623</v>
      </c>
      <c r="E13" s="85" t="s">
        <v>68</v>
      </c>
    </row>
    <row r="14" spans="2:5" x14ac:dyDescent="0.3">
      <c r="B14" s="103">
        <v>4</v>
      </c>
      <c r="C14" s="86" t="s">
        <v>13</v>
      </c>
      <c r="D14" s="83">
        <v>260</v>
      </c>
      <c r="E14" s="40" t="s">
        <v>74</v>
      </c>
    </row>
    <row r="15" spans="2:5" x14ac:dyDescent="0.3">
      <c r="B15" s="103">
        <v>5</v>
      </c>
      <c r="C15" s="86" t="s">
        <v>11</v>
      </c>
      <c r="D15" s="83">
        <v>410</v>
      </c>
      <c r="E15" s="40" t="s">
        <v>82</v>
      </c>
    </row>
    <row r="16" spans="2:5" x14ac:dyDescent="0.3">
      <c r="B16" s="103">
        <v>5</v>
      </c>
      <c r="C16" s="86" t="s">
        <v>11</v>
      </c>
      <c r="D16" s="83">
        <v>610</v>
      </c>
      <c r="E16" s="40" t="s">
        <v>79</v>
      </c>
    </row>
    <row r="17" spans="2:5" x14ac:dyDescent="0.3">
      <c r="B17" s="103">
        <v>5</v>
      </c>
      <c r="C17" s="86" t="s">
        <v>11</v>
      </c>
      <c r="D17" s="83">
        <v>611</v>
      </c>
      <c r="E17" s="40" t="s">
        <v>133</v>
      </c>
    </row>
    <row r="18" spans="2:5" x14ac:dyDescent="0.3">
      <c r="B18" s="103">
        <v>5</v>
      </c>
      <c r="C18" s="86" t="s">
        <v>11</v>
      </c>
      <c r="D18" s="83" t="s">
        <v>77</v>
      </c>
      <c r="E18" s="40" t="s">
        <v>78</v>
      </c>
    </row>
    <row r="19" spans="2:5" x14ac:dyDescent="0.3">
      <c r="B19" s="103">
        <v>5</v>
      </c>
      <c r="C19" s="86" t="s">
        <v>11</v>
      </c>
      <c r="D19" s="83" t="s">
        <v>80</v>
      </c>
      <c r="E19" s="40" t="s">
        <v>81</v>
      </c>
    </row>
    <row r="20" spans="2:5" x14ac:dyDescent="0.3">
      <c r="B20" s="103">
        <v>5</v>
      </c>
      <c r="C20" s="86" t="s">
        <v>11</v>
      </c>
      <c r="D20" s="83" t="s">
        <v>83</v>
      </c>
      <c r="E20" s="40" t="s">
        <v>84</v>
      </c>
    </row>
    <row r="21" spans="2:5" x14ac:dyDescent="0.3">
      <c r="B21" s="103">
        <v>6</v>
      </c>
      <c r="C21" s="86" t="s">
        <v>16</v>
      </c>
      <c r="D21" s="83">
        <v>280</v>
      </c>
      <c r="E21" s="40" t="s">
        <v>171</v>
      </c>
    </row>
    <row r="22" spans="2:5" x14ac:dyDescent="0.3">
      <c r="B22" s="103">
        <v>7</v>
      </c>
      <c r="C22" s="86" t="s">
        <v>0</v>
      </c>
      <c r="D22" s="83">
        <v>290</v>
      </c>
      <c r="E22" s="40" t="s">
        <v>18</v>
      </c>
    </row>
    <row r="23" spans="2:5" x14ac:dyDescent="0.3">
      <c r="B23" s="103">
        <v>8</v>
      </c>
      <c r="C23" s="86" t="s">
        <v>35</v>
      </c>
      <c r="D23" s="83">
        <v>310</v>
      </c>
      <c r="E23" s="40" t="s">
        <v>19</v>
      </c>
    </row>
    <row r="24" spans="2:5" x14ac:dyDescent="0.3">
      <c r="B24" s="103">
        <v>8</v>
      </c>
      <c r="C24" s="86" t="s">
        <v>35</v>
      </c>
      <c r="D24" s="83">
        <v>315</v>
      </c>
      <c r="E24" s="40" t="s">
        <v>85</v>
      </c>
    </row>
    <row r="25" spans="2:5" x14ac:dyDescent="0.3">
      <c r="B25" s="103">
        <v>9</v>
      </c>
      <c r="C25" s="86" t="s">
        <v>36</v>
      </c>
      <c r="D25" s="83">
        <v>320</v>
      </c>
      <c r="E25" s="40" t="s">
        <v>20</v>
      </c>
    </row>
    <row r="26" spans="2:5" x14ac:dyDescent="0.3">
      <c r="B26" s="103">
        <v>9</v>
      </c>
      <c r="C26" s="86" t="s">
        <v>36</v>
      </c>
      <c r="D26" s="83">
        <v>560</v>
      </c>
      <c r="E26" s="40" t="s">
        <v>86</v>
      </c>
    </row>
    <row r="27" spans="2:5" x14ac:dyDescent="0.3">
      <c r="B27" s="103">
        <v>9</v>
      </c>
      <c r="C27" s="86" t="s">
        <v>36</v>
      </c>
      <c r="D27" s="83">
        <v>570</v>
      </c>
      <c r="E27" s="40" t="s">
        <v>87</v>
      </c>
    </row>
    <row r="28" spans="2:5" x14ac:dyDescent="0.3">
      <c r="B28" s="103">
        <v>10</v>
      </c>
      <c r="C28" s="86" t="s">
        <v>37</v>
      </c>
      <c r="D28" s="83">
        <v>330</v>
      </c>
      <c r="E28" s="40" t="s">
        <v>88</v>
      </c>
    </row>
    <row r="29" spans="2:5" x14ac:dyDescent="0.3">
      <c r="B29" s="103">
        <v>10</v>
      </c>
      <c r="C29" s="86" t="s">
        <v>37</v>
      </c>
      <c r="D29" s="83">
        <v>335</v>
      </c>
      <c r="E29" s="40" t="s">
        <v>89</v>
      </c>
    </row>
    <row r="30" spans="2:5" x14ac:dyDescent="0.3">
      <c r="B30" s="103">
        <v>10</v>
      </c>
      <c r="C30" s="86" t="s">
        <v>37</v>
      </c>
      <c r="D30" s="83">
        <v>345</v>
      </c>
      <c r="E30" s="40" t="s">
        <v>90</v>
      </c>
    </row>
    <row r="31" spans="2:5" x14ac:dyDescent="0.3">
      <c r="B31" s="103">
        <v>10</v>
      </c>
      <c r="C31" s="86" t="s">
        <v>37</v>
      </c>
      <c r="D31" s="83">
        <v>580</v>
      </c>
      <c r="E31" s="40" t="s">
        <v>91</v>
      </c>
    </row>
    <row r="32" spans="2:5" x14ac:dyDescent="0.3">
      <c r="B32" s="103">
        <v>11</v>
      </c>
      <c r="C32" s="86" t="s">
        <v>194</v>
      </c>
      <c r="D32" s="83">
        <v>331</v>
      </c>
      <c r="E32" s="40" t="s">
        <v>172</v>
      </c>
    </row>
    <row r="33" spans="2:5" x14ac:dyDescent="0.3">
      <c r="B33" s="103">
        <v>12</v>
      </c>
      <c r="C33" s="86" t="s">
        <v>14</v>
      </c>
      <c r="D33" s="83">
        <v>450</v>
      </c>
      <c r="E33" s="40" t="s">
        <v>15</v>
      </c>
    </row>
    <row r="34" spans="2:5" x14ac:dyDescent="0.3">
      <c r="B34" s="103">
        <v>13</v>
      </c>
      <c r="C34" s="86" t="s">
        <v>22</v>
      </c>
      <c r="D34" s="83">
        <v>120</v>
      </c>
      <c r="E34" s="40" t="s">
        <v>92</v>
      </c>
    </row>
    <row r="35" spans="2:5" x14ac:dyDescent="0.3">
      <c r="B35" s="103">
        <v>13</v>
      </c>
      <c r="C35" s="86" t="s">
        <v>22</v>
      </c>
      <c r="D35" s="83">
        <v>180</v>
      </c>
      <c r="E35" s="40" t="s">
        <v>93</v>
      </c>
    </row>
    <row r="36" spans="2:5" x14ac:dyDescent="0.3">
      <c r="B36" s="103">
        <v>13</v>
      </c>
      <c r="C36" s="86" t="s">
        <v>22</v>
      </c>
      <c r="D36" s="83">
        <v>340</v>
      </c>
      <c r="E36" s="40" t="s">
        <v>95</v>
      </c>
    </row>
    <row r="37" spans="2:5" x14ac:dyDescent="0.3">
      <c r="B37" s="103">
        <v>13</v>
      </c>
      <c r="C37" s="86" t="s">
        <v>22</v>
      </c>
      <c r="D37" s="83">
        <v>385</v>
      </c>
      <c r="E37" s="40" t="s">
        <v>97</v>
      </c>
    </row>
    <row r="38" spans="2:5" x14ac:dyDescent="0.3">
      <c r="B38" s="103">
        <v>13</v>
      </c>
      <c r="C38" s="86" t="s">
        <v>22</v>
      </c>
      <c r="D38" s="83">
        <v>390</v>
      </c>
      <c r="E38" s="40" t="s">
        <v>99</v>
      </c>
    </row>
    <row r="39" spans="2:5" x14ac:dyDescent="0.3">
      <c r="B39" s="103">
        <v>13</v>
      </c>
      <c r="C39" s="86" t="s">
        <v>22</v>
      </c>
      <c r="D39" s="83">
        <v>395</v>
      </c>
      <c r="E39" s="40" t="s">
        <v>101</v>
      </c>
    </row>
    <row r="40" spans="2:5" x14ac:dyDescent="0.3">
      <c r="B40" s="103">
        <v>13</v>
      </c>
      <c r="C40" s="86" t="s">
        <v>22</v>
      </c>
      <c r="D40" s="83">
        <v>399</v>
      </c>
      <c r="E40" s="40" t="s">
        <v>103</v>
      </c>
    </row>
    <row r="41" spans="2:5" x14ac:dyDescent="0.3">
      <c r="B41" s="103">
        <v>13</v>
      </c>
      <c r="C41" s="86" t="s">
        <v>22</v>
      </c>
      <c r="D41" s="83">
        <v>460</v>
      </c>
      <c r="E41" s="40" t="s">
        <v>105</v>
      </c>
    </row>
    <row r="42" spans="2:5" x14ac:dyDescent="0.3">
      <c r="B42" s="103">
        <v>13</v>
      </c>
      <c r="C42" s="86" t="s">
        <v>22</v>
      </c>
      <c r="D42" s="83">
        <v>490</v>
      </c>
      <c r="E42" s="40" t="s">
        <v>94</v>
      </c>
    </row>
    <row r="43" spans="2:5" x14ac:dyDescent="0.3">
      <c r="B43" s="103">
        <v>13</v>
      </c>
      <c r="C43" s="86" t="s">
        <v>22</v>
      </c>
      <c r="D43" s="83">
        <v>500</v>
      </c>
      <c r="E43" s="40" t="s">
        <v>96</v>
      </c>
    </row>
    <row r="44" spans="2:5" x14ac:dyDescent="0.3">
      <c r="B44" s="103">
        <v>13</v>
      </c>
      <c r="C44" s="86" t="s">
        <v>22</v>
      </c>
      <c r="D44" s="83">
        <v>510</v>
      </c>
      <c r="E44" s="40" t="s">
        <v>98</v>
      </c>
    </row>
    <row r="45" spans="2:5" x14ac:dyDescent="0.3">
      <c r="B45" s="103">
        <v>13</v>
      </c>
      <c r="C45" s="86" t="s">
        <v>22</v>
      </c>
      <c r="D45" s="83">
        <v>520</v>
      </c>
      <c r="E45" s="40" t="s">
        <v>100</v>
      </c>
    </row>
    <row r="46" spans="2:5" x14ac:dyDescent="0.3">
      <c r="B46" s="103">
        <v>13</v>
      </c>
      <c r="C46" s="86" t="s">
        <v>22</v>
      </c>
      <c r="D46" s="83">
        <v>530</v>
      </c>
      <c r="E46" s="40" t="s">
        <v>102</v>
      </c>
    </row>
    <row r="47" spans="2:5" x14ac:dyDescent="0.3">
      <c r="B47" s="103">
        <v>13</v>
      </c>
      <c r="C47" s="86" t="s">
        <v>22</v>
      </c>
      <c r="D47" s="83">
        <v>540</v>
      </c>
      <c r="E47" s="40" t="s">
        <v>104</v>
      </c>
    </row>
    <row r="48" spans="2:5" x14ac:dyDescent="0.3">
      <c r="B48" s="103">
        <v>13</v>
      </c>
      <c r="C48" s="86" t="s">
        <v>22</v>
      </c>
      <c r="D48" s="83">
        <v>550</v>
      </c>
      <c r="E48" s="40" t="s">
        <v>106</v>
      </c>
    </row>
    <row r="49" spans="2:5" x14ac:dyDescent="0.3">
      <c r="B49" s="103">
        <v>13</v>
      </c>
      <c r="C49" s="86" t="s">
        <v>22</v>
      </c>
      <c r="D49" s="83">
        <v>555</v>
      </c>
      <c r="E49" s="40" t="s">
        <v>163</v>
      </c>
    </row>
    <row r="50" spans="2:5" x14ac:dyDescent="0.3">
      <c r="B50" s="103">
        <v>14</v>
      </c>
      <c r="C50" s="86" t="s">
        <v>23</v>
      </c>
      <c r="D50" s="83">
        <v>350</v>
      </c>
      <c r="E50" s="40" t="s">
        <v>109</v>
      </c>
    </row>
    <row r="51" spans="2:5" x14ac:dyDescent="0.3">
      <c r="B51" s="103">
        <v>14</v>
      </c>
      <c r="C51" s="86" t="s">
        <v>23</v>
      </c>
      <c r="D51" s="83">
        <v>355</v>
      </c>
      <c r="E51" s="40" t="s">
        <v>134</v>
      </c>
    </row>
    <row r="52" spans="2:5" x14ac:dyDescent="0.3">
      <c r="B52" s="103">
        <v>14</v>
      </c>
      <c r="C52" s="86" t="s">
        <v>23</v>
      </c>
      <c r="D52" s="83">
        <v>360</v>
      </c>
      <c r="E52" s="40" t="s">
        <v>111</v>
      </c>
    </row>
    <row r="53" spans="2:5" x14ac:dyDescent="0.3">
      <c r="B53" s="103">
        <v>14</v>
      </c>
      <c r="C53" s="86" t="s">
        <v>23</v>
      </c>
      <c r="D53" s="83">
        <v>370</v>
      </c>
      <c r="E53" s="40" t="s">
        <v>108</v>
      </c>
    </row>
    <row r="54" spans="2:5" x14ac:dyDescent="0.3">
      <c r="B54" s="103">
        <v>14</v>
      </c>
      <c r="C54" s="86" t="s">
        <v>23</v>
      </c>
      <c r="D54" s="83">
        <v>375</v>
      </c>
      <c r="E54" s="40" t="s">
        <v>164</v>
      </c>
    </row>
    <row r="55" spans="2:5" x14ac:dyDescent="0.3">
      <c r="B55" s="103">
        <v>14</v>
      </c>
      <c r="C55" s="86" t="s">
        <v>23</v>
      </c>
      <c r="D55" s="83">
        <v>380</v>
      </c>
      <c r="E55" s="40" t="s">
        <v>112</v>
      </c>
    </row>
    <row r="56" spans="2:5" x14ac:dyDescent="0.3">
      <c r="B56" s="103">
        <v>14</v>
      </c>
      <c r="C56" s="86" t="s">
        <v>23</v>
      </c>
      <c r="D56" s="83">
        <v>400</v>
      </c>
      <c r="E56" s="40" t="s">
        <v>107</v>
      </c>
    </row>
    <row r="57" spans="2:5" x14ac:dyDescent="0.3">
      <c r="B57" s="103">
        <v>14</v>
      </c>
      <c r="C57" s="86" t="s">
        <v>23</v>
      </c>
      <c r="D57" s="83">
        <v>480</v>
      </c>
      <c r="E57" s="40" t="s">
        <v>110</v>
      </c>
    </row>
    <row r="58" spans="2:5" x14ac:dyDescent="0.3">
      <c r="B58" s="103">
        <v>15</v>
      </c>
      <c r="C58" s="86" t="s">
        <v>24</v>
      </c>
      <c r="D58" s="83">
        <v>190</v>
      </c>
      <c r="E58" s="40" t="s">
        <v>25</v>
      </c>
    </row>
    <row r="59" spans="2:5" x14ac:dyDescent="0.3">
      <c r="B59" s="103">
        <v>15</v>
      </c>
      <c r="C59" s="86" t="s">
        <v>24</v>
      </c>
      <c r="D59" s="83">
        <v>195</v>
      </c>
      <c r="E59" s="40" t="s">
        <v>121</v>
      </c>
    </row>
    <row r="60" spans="2:5" x14ac:dyDescent="0.3">
      <c r="B60" s="103">
        <v>15</v>
      </c>
      <c r="C60" s="86" t="s">
        <v>24</v>
      </c>
      <c r="D60" s="83" t="s">
        <v>113</v>
      </c>
      <c r="E60" s="40" t="s">
        <v>114</v>
      </c>
    </row>
    <row r="61" spans="2:5" x14ac:dyDescent="0.3">
      <c r="B61" s="103">
        <v>15</v>
      </c>
      <c r="C61" s="86" t="s">
        <v>24</v>
      </c>
      <c r="D61" s="83" t="s">
        <v>115</v>
      </c>
      <c r="E61" s="40" t="s">
        <v>116</v>
      </c>
    </row>
    <row r="62" spans="2:5" x14ac:dyDescent="0.3">
      <c r="B62" s="103">
        <v>15</v>
      </c>
      <c r="C62" s="86" t="s">
        <v>24</v>
      </c>
      <c r="D62" s="83" t="s">
        <v>117</v>
      </c>
      <c r="E62" s="40" t="s">
        <v>118</v>
      </c>
    </row>
    <row r="63" spans="2:5" x14ac:dyDescent="0.3">
      <c r="B63" s="103">
        <v>15</v>
      </c>
      <c r="C63" s="86" t="s">
        <v>24</v>
      </c>
      <c r="D63" s="83" t="s">
        <v>119</v>
      </c>
      <c r="E63" s="40" t="s">
        <v>120</v>
      </c>
    </row>
    <row r="64" spans="2:5" x14ac:dyDescent="0.3">
      <c r="B64" s="103">
        <v>16</v>
      </c>
      <c r="C64" s="86" t="s">
        <v>26</v>
      </c>
      <c r="D64" s="83" t="s">
        <v>122</v>
      </c>
      <c r="E64" s="40" t="s">
        <v>27</v>
      </c>
    </row>
    <row r="65" spans="2:5" x14ac:dyDescent="0.3">
      <c r="B65" s="103">
        <v>17</v>
      </c>
      <c r="C65" s="86" t="s">
        <v>28</v>
      </c>
      <c r="D65" s="83" t="s">
        <v>123</v>
      </c>
      <c r="E65" s="40" t="s">
        <v>29</v>
      </c>
    </row>
    <row r="66" spans="2:5" x14ac:dyDescent="0.3">
      <c r="B66" s="103">
        <v>18</v>
      </c>
      <c r="C66" s="86" t="s">
        <v>30</v>
      </c>
      <c r="D66" s="83" t="s">
        <v>124</v>
      </c>
      <c r="E66" s="40" t="s">
        <v>39</v>
      </c>
    </row>
    <row r="67" spans="2:5" x14ac:dyDescent="0.3">
      <c r="B67" s="103">
        <v>19</v>
      </c>
      <c r="C67" s="86" t="s">
        <v>31</v>
      </c>
      <c r="D67" s="83" t="s">
        <v>125</v>
      </c>
      <c r="E67" s="40" t="s">
        <v>32</v>
      </c>
    </row>
    <row r="68" spans="2:5" x14ac:dyDescent="0.3">
      <c r="B68" s="103">
        <v>20</v>
      </c>
      <c r="C68" s="86" t="s">
        <v>33</v>
      </c>
      <c r="D68" s="83" t="s">
        <v>126</v>
      </c>
      <c r="E68" s="40" t="s">
        <v>34</v>
      </c>
    </row>
  </sheetData>
  <autoFilter ref="B4:E68">
    <sortState ref="B5:E88">
      <sortCondition ref="B4:B88"/>
    </sortState>
  </autoFilter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3.21875" style="2" customWidth="1"/>
    <col min="12" max="12" width="35" style="2" bestFit="1" customWidth="1"/>
    <col min="13" max="13" width="29.88671875" style="2" bestFit="1" customWidth="1"/>
    <col min="14" max="16384" width="8.88671875" style="2"/>
  </cols>
  <sheetData>
    <row r="1" spans="2:13" ht="21" x14ac:dyDescent="0.4">
      <c r="B1" s="59" t="s">
        <v>8</v>
      </c>
      <c r="C1" s="59" t="s">
        <v>45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150</v>
      </c>
      <c r="L5" s="63" t="s">
        <v>130</v>
      </c>
      <c r="M5" s="40"/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432</v>
      </c>
      <c r="L6" s="63" t="s">
        <v>76</v>
      </c>
      <c r="M6" s="40"/>
    </row>
    <row r="7" spans="2:13" x14ac:dyDescent="0.3">
      <c r="B7" s="8">
        <v>0</v>
      </c>
      <c r="C7" s="17">
        <v>23642.75</v>
      </c>
      <c r="D7" s="17">
        <f t="shared" ref="D7:D42" si="0">C7*$I$1</f>
        <v>23642.75</v>
      </c>
      <c r="E7" s="17">
        <f t="shared" ref="E7:E42" si="1">C7/12*$I$1</f>
        <v>1970.2291666666667</v>
      </c>
      <c r="F7" s="18">
        <f t="shared" ref="F7:F42" si="2">D7/1976</f>
        <v>11.964954453441296</v>
      </c>
      <c r="G7" s="18">
        <f>F7/2</f>
        <v>5.9824772267206479</v>
      </c>
      <c r="H7" s="18">
        <f>F7/5</f>
        <v>2.3929908906882593</v>
      </c>
      <c r="I7" s="19">
        <f>D7/2080</f>
        <v>11.366706730769231</v>
      </c>
      <c r="K7" s="64">
        <v>632</v>
      </c>
      <c r="L7" s="63" t="s">
        <v>168</v>
      </c>
      <c r="M7" s="40"/>
    </row>
    <row r="8" spans="2:13" x14ac:dyDescent="0.3">
      <c r="B8" s="8">
        <f>B7+1</f>
        <v>1</v>
      </c>
      <c r="C8" s="17">
        <v>24549.13</v>
      </c>
      <c r="D8" s="17">
        <f t="shared" si="0"/>
        <v>24549.13</v>
      </c>
      <c r="E8" s="17">
        <f t="shared" si="1"/>
        <v>2045.7608333333335</v>
      </c>
      <c r="F8" s="18">
        <f t="shared" si="2"/>
        <v>12.423648785425101</v>
      </c>
      <c r="G8" s="18">
        <f t="shared" ref="G8:G42" si="3">F8/2</f>
        <v>6.2118243927125505</v>
      </c>
      <c r="H8" s="18">
        <f t="shared" ref="H8:H42" si="4">F8/5</f>
        <v>2.4847297570850202</v>
      </c>
      <c r="I8" s="19">
        <f t="shared" ref="I8:I42" si="5">D8/2080</f>
        <v>11.802466346153846</v>
      </c>
      <c r="K8" s="64">
        <v>633</v>
      </c>
      <c r="L8" s="63" t="s">
        <v>133</v>
      </c>
      <c r="M8" s="45" t="s">
        <v>204</v>
      </c>
    </row>
    <row r="9" spans="2:13" x14ac:dyDescent="0.3">
      <c r="B9" s="8">
        <f t="shared" ref="B9:B42" si="6">B8+1</f>
        <v>2</v>
      </c>
      <c r="C9" s="17">
        <v>25465.33</v>
      </c>
      <c r="D9" s="17">
        <f t="shared" si="0"/>
        <v>25465.33</v>
      </c>
      <c r="E9" s="17">
        <f t="shared" si="1"/>
        <v>2122.1108333333336</v>
      </c>
      <c r="F9" s="18">
        <f t="shared" si="2"/>
        <v>12.887312753036438</v>
      </c>
      <c r="G9" s="18">
        <f t="shared" si="3"/>
        <v>6.4436563765182191</v>
      </c>
      <c r="H9" s="18">
        <f t="shared" si="4"/>
        <v>2.5774625506072875</v>
      </c>
      <c r="I9" s="19">
        <f t="shared" si="5"/>
        <v>12.242947115384617</v>
      </c>
    </row>
    <row r="10" spans="2:13" x14ac:dyDescent="0.3">
      <c r="B10" s="8">
        <f t="shared" si="6"/>
        <v>3</v>
      </c>
      <c r="C10" s="17">
        <v>26381.56</v>
      </c>
      <c r="D10" s="17">
        <f t="shared" si="0"/>
        <v>26381.56</v>
      </c>
      <c r="E10" s="17">
        <f t="shared" si="1"/>
        <v>2198.4633333333336</v>
      </c>
      <c r="F10" s="18">
        <f t="shared" si="2"/>
        <v>13.350991902834009</v>
      </c>
      <c r="G10" s="18">
        <f t="shared" si="3"/>
        <v>6.6754959514170045</v>
      </c>
      <c r="H10" s="18">
        <f t="shared" si="4"/>
        <v>2.6701983805668017</v>
      </c>
      <c r="I10" s="19">
        <f t="shared" si="5"/>
        <v>12.683442307692308</v>
      </c>
      <c r="K10" s="88">
        <v>100</v>
      </c>
      <c r="L10" s="89" t="s">
        <v>71</v>
      </c>
      <c r="M10" s="87"/>
    </row>
    <row r="11" spans="2:13" x14ac:dyDescent="0.3">
      <c r="B11" s="8">
        <f t="shared" si="6"/>
        <v>4</v>
      </c>
      <c r="C11" s="17">
        <v>27297.759999999998</v>
      </c>
      <c r="D11" s="17">
        <f t="shared" si="0"/>
        <v>27297.759999999998</v>
      </c>
      <c r="E11" s="17">
        <f t="shared" si="1"/>
        <v>2274.813333333333</v>
      </c>
      <c r="F11" s="18">
        <f t="shared" si="2"/>
        <v>13.814655870445343</v>
      </c>
      <c r="G11" s="18">
        <f t="shared" si="3"/>
        <v>6.9073279352226713</v>
      </c>
      <c r="H11" s="18">
        <f t="shared" si="4"/>
        <v>2.7629311740890685</v>
      </c>
      <c r="I11" s="19">
        <f t="shared" si="5"/>
        <v>13.123923076923075</v>
      </c>
      <c r="K11" s="88">
        <v>102</v>
      </c>
      <c r="L11" s="89" t="s">
        <v>71</v>
      </c>
      <c r="M11" s="87"/>
    </row>
    <row r="12" spans="2:13" x14ac:dyDescent="0.3">
      <c r="B12" s="8">
        <f t="shared" si="6"/>
        <v>5</v>
      </c>
      <c r="C12" s="17">
        <v>27297.759999999998</v>
      </c>
      <c r="D12" s="17">
        <f t="shared" si="0"/>
        <v>27297.759999999998</v>
      </c>
      <c r="E12" s="17">
        <f t="shared" si="1"/>
        <v>2274.813333333333</v>
      </c>
      <c r="F12" s="18">
        <f t="shared" si="2"/>
        <v>13.814655870445343</v>
      </c>
      <c r="G12" s="18">
        <f t="shared" si="3"/>
        <v>6.9073279352226713</v>
      </c>
      <c r="H12" s="18">
        <f t="shared" si="4"/>
        <v>2.7629311740890685</v>
      </c>
      <c r="I12" s="19">
        <f t="shared" si="5"/>
        <v>13.123923076923075</v>
      </c>
      <c r="K12" s="88">
        <v>160</v>
      </c>
      <c r="L12" s="89" t="s">
        <v>70</v>
      </c>
      <c r="M12" s="87"/>
    </row>
    <row r="13" spans="2:13" x14ac:dyDescent="0.3">
      <c r="B13" s="8">
        <f t="shared" si="6"/>
        <v>6</v>
      </c>
      <c r="C13" s="17">
        <v>28603.55</v>
      </c>
      <c r="D13" s="17">
        <f t="shared" si="0"/>
        <v>28603.55</v>
      </c>
      <c r="E13" s="17">
        <f t="shared" si="1"/>
        <v>2383.6291666666666</v>
      </c>
      <c r="F13" s="18">
        <f t="shared" si="2"/>
        <v>14.475480769230769</v>
      </c>
      <c r="G13" s="18">
        <f t="shared" si="3"/>
        <v>7.2377403846153845</v>
      </c>
      <c r="H13" s="18">
        <f t="shared" si="4"/>
        <v>2.8950961538461537</v>
      </c>
      <c r="I13" s="19">
        <f t="shared" si="5"/>
        <v>13.75170673076923</v>
      </c>
      <c r="K13" s="88">
        <v>162</v>
      </c>
      <c r="L13" s="89" t="s">
        <v>70</v>
      </c>
      <c r="M13" s="87"/>
    </row>
    <row r="14" spans="2:13" x14ac:dyDescent="0.3">
      <c r="B14" s="8">
        <f t="shared" si="6"/>
        <v>7</v>
      </c>
      <c r="C14" s="17">
        <v>28603.55</v>
      </c>
      <c r="D14" s="17">
        <f t="shared" si="0"/>
        <v>28603.55</v>
      </c>
      <c r="E14" s="17">
        <f t="shared" si="1"/>
        <v>2383.6291666666666</v>
      </c>
      <c r="F14" s="18">
        <f t="shared" si="2"/>
        <v>14.475480769230769</v>
      </c>
      <c r="G14" s="18">
        <f t="shared" si="3"/>
        <v>7.2377403846153845</v>
      </c>
      <c r="H14" s="18">
        <f t="shared" si="4"/>
        <v>2.8950961538461537</v>
      </c>
      <c r="I14" s="19">
        <f t="shared" si="5"/>
        <v>13.75170673076923</v>
      </c>
      <c r="K14" s="88">
        <v>240</v>
      </c>
      <c r="L14" s="89" t="s">
        <v>167</v>
      </c>
      <c r="M14" s="90" t="s">
        <v>203</v>
      </c>
    </row>
    <row r="15" spans="2:13" x14ac:dyDescent="0.3">
      <c r="B15" s="8">
        <f t="shared" si="6"/>
        <v>8</v>
      </c>
      <c r="C15" s="17">
        <v>29736.12</v>
      </c>
      <c r="D15" s="17">
        <f t="shared" si="0"/>
        <v>29736.12</v>
      </c>
      <c r="E15" s="17">
        <f t="shared" si="1"/>
        <v>2478.0099999999998</v>
      </c>
      <c r="F15" s="18">
        <f t="shared" si="2"/>
        <v>15.048643724696356</v>
      </c>
      <c r="G15" s="18">
        <f t="shared" si="3"/>
        <v>7.5243218623481782</v>
      </c>
      <c r="H15" s="18">
        <f t="shared" si="4"/>
        <v>3.0097287449392711</v>
      </c>
      <c r="I15" s="19">
        <f t="shared" si="5"/>
        <v>14.296211538461538</v>
      </c>
      <c r="K15" s="88">
        <v>430</v>
      </c>
      <c r="L15" s="89" t="s">
        <v>76</v>
      </c>
      <c r="M15" s="87"/>
    </row>
    <row r="16" spans="2:13" x14ac:dyDescent="0.3">
      <c r="B16" s="8">
        <f t="shared" si="6"/>
        <v>9</v>
      </c>
      <c r="C16" s="17">
        <v>29736.12</v>
      </c>
      <c r="D16" s="17">
        <f t="shared" si="0"/>
        <v>29736.12</v>
      </c>
      <c r="E16" s="17">
        <f t="shared" si="1"/>
        <v>2478.0099999999998</v>
      </c>
      <c r="F16" s="18">
        <f t="shared" si="2"/>
        <v>15.048643724696356</v>
      </c>
      <c r="G16" s="18">
        <f t="shared" si="3"/>
        <v>7.5243218623481782</v>
      </c>
      <c r="H16" s="18">
        <f t="shared" si="4"/>
        <v>3.0097287449392711</v>
      </c>
      <c r="I16" s="19">
        <f t="shared" si="5"/>
        <v>14.296211538461538</v>
      </c>
      <c r="K16" s="88">
        <v>440</v>
      </c>
      <c r="L16" s="89" t="s">
        <v>69</v>
      </c>
      <c r="M16" s="87"/>
    </row>
    <row r="17" spans="2:18" x14ac:dyDescent="0.3">
      <c r="B17" s="8">
        <f t="shared" si="6"/>
        <v>10</v>
      </c>
      <c r="C17" s="17">
        <v>30565.13</v>
      </c>
      <c r="D17" s="17">
        <f t="shared" si="0"/>
        <v>30565.13</v>
      </c>
      <c r="E17" s="17">
        <f t="shared" si="1"/>
        <v>2547.0941666666668</v>
      </c>
      <c r="F17" s="18">
        <f t="shared" si="2"/>
        <v>15.468183198380567</v>
      </c>
      <c r="G17" s="18">
        <f t="shared" si="3"/>
        <v>7.7340915991902834</v>
      </c>
      <c r="H17" s="18">
        <f t="shared" si="4"/>
        <v>3.0936366396761135</v>
      </c>
      <c r="I17" s="19">
        <f t="shared" si="5"/>
        <v>14.694774038461539</v>
      </c>
      <c r="K17" s="88">
        <v>442</v>
      </c>
      <c r="L17" s="89" t="s">
        <v>69</v>
      </c>
      <c r="M17" s="87"/>
    </row>
    <row r="18" spans="2:18" x14ac:dyDescent="0.3">
      <c r="B18" s="8">
        <f t="shared" si="6"/>
        <v>11</v>
      </c>
      <c r="C18" s="17">
        <v>30565.13</v>
      </c>
      <c r="D18" s="17">
        <f t="shared" si="0"/>
        <v>30565.13</v>
      </c>
      <c r="E18" s="17">
        <f t="shared" si="1"/>
        <v>2547.0941666666668</v>
      </c>
      <c r="F18" s="18">
        <f t="shared" si="2"/>
        <v>15.468183198380567</v>
      </c>
      <c r="G18" s="18">
        <f t="shared" si="3"/>
        <v>7.7340915991902834</v>
      </c>
      <c r="H18" s="18">
        <f t="shared" si="4"/>
        <v>3.0936366396761135</v>
      </c>
      <c r="I18" s="19">
        <f t="shared" si="5"/>
        <v>14.694774038461539</v>
      </c>
      <c r="K18" s="88">
        <v>630</v>
      </c>
      <c r="L18" s="89" t="s">
        <v>168</v>
      </c>
      <c r="M18" s="87"/>
    </row>
    <row r="19" spans="2:18" x14ac:dyDescent="0.3">
      <c r="B19" s="8">
        <f t="shared" si="6"/>
        <v>12</v>
      </c>
      <c r="C19" s="17">
        <v>31870.94</v>
      </c>
      <c r="D19" s="17">
        <f t="shared" si="0"/>
        <v>31870.94</v>
      </c>
      <c r="E19" s="17">
        <f t="shared" si="1"/>
        <v>2655.9116666666664</v>
      </c>
      <c r="F19" s="18">
        <f t="shared" si="2"/>
        <v>16.129018218623482</v>
      </c>
      <c r="G19" s="18">
        <f t="shared" si="3"/>
        <v>8.0645091093117411</v>
      </c>
      <c r="H19" s="18">
        <f t="shared" si="4"/>
        <v>3.2258036437246966</v>
      </c>
      <c r="I19" s="19">
        <f t="shared" si="5"/>
        <v>15.322567307692307</v>
      </c>
      <c r="K19" s="88">
        <v>631</v>
      </c>
      <c r="L19" s="89" t="s">
        <v>133</v>
      </c>
      <c r="M19" s="91" t="s">
        <v>205</v>
      </c>
    </row>
    <row r="20" spans="2:18" x14ac:dyDescent="0.3">
      <c r="B20" s="8">
        <f t="shared" si="6"/>
        <v>13</v>
      </c>
      <c r="C20" s="17">
        <v>31870.94</v>
      </c>
      <c r="D20" s="17">
        <f t="shared" si="0"/>
        <v>31870.94</v>
      </c>
      <c r="E20" s="17">
        <f t="shared" si="1"/>
        <v>2655.9116666666664</v>
      </c>
      <c r="F20" s="18">
        <f t="shared" si="2"/>
        <v>16.129018218623482</v>
      </c>
      <c r="G20" s="18">
        <f t="shared" si="3"/>
        <v>8.0645091093117411</v>
      </c>
      <c r="H20" s="18">
        <f t="shared" si="4"/>
        <v>3.2258036437246966</v>
      </c>
      <c r="I20" s="19">
        <f t="shared" si="5"/>
        <v>15.322567307692307</v>
      </c>
      <c r="N20" s="41"/>
      <c r="O20" s="41"/>
      <c r="P20" s="41"/>
      <c r="Q20" s="41"/>
      <c r="R20" s="41"/>
    </row>
    <row r="21" spans="2:18" x14ac:dyDescent="0.3">
      <c r="B21" s="8">
        <f t="shared" si="6"/>
        <v>14</v>
      </c>
      <c r="C21" s="17">
        <v>32918.76</v>
      </c>
      <c r="D21" s="17">
        <f t="shared" si="0"/>
        <v>32918.76</v>
      </c>
      <c r="E21" s="17">
        <f t="shared" si="1"/>
        <v>2743.23</v>
      </c>
      <c r="F21" s="18">
        <f t="shared" si="2"/>
        <v>16.659291497975708</v>
      </c>
      <c r="G21" s="18">
        <f t="shared" si="3"/>
        <v>8.3296457489878541</v>
      </c>
      <c r="H21" s="18">
        <f t="shared" si="4"/>
        <v>3.3318582995951416</v>
      </c>
      <c r="I21" s="19">
        <f t="shared" si="5"/>
        <v>15.826326923076923</v>
      </c>
      <c r="N21" s="41"/>
      <c r="O21" s="41"/>
      <c r="P21" s="41"/>
      <c r="Q21" s="41"/>
      <c r="R21" s="41"/>
    </row>
    <row r="22" spans="2:18" x14ac:dyDescent="0.3">
      <c r="B22" s="8">
        <f t="shared" si="6"/>
        <v>15</v>
      </c>
      <c r="C22" s="17">
        <v>32918.76</v>
      </c>
      <c r="D22" s="17">
        <f t="shared" si="0"/>
        <v>32918.76</v>
      </c>
      <c r="E22" s="17">
        <f t="shared" si="1"/>
        <v>2743.23</v>
      </c>
      <c r="F22" s="18">
        <f t="shared" si="2"/>
        <v>16.659291497975708</v>
      </c>
      <c r="G22" s="18">
        <f t="shared" si="3"/>
        <v>8.3296457489878541</v>
      </c>
      <c r="H22" s="18">
        <f t="shared" si="4"/>
        <v>3.3318582995951416</v>
      </c>
      <c r="I22" s="19">
        <f t="shared" si="5"/>
        <v>15.826326923076923</v>
      </c>
      <c r="N22" s="41"/>
      <c r="O22" s="41"/>
      <c r="P22" s="41"/>
      <c r="Q22" s="41"/>
      <c r="R22" s="41"/>
    </row>
    <row r="23" spans="2:18" x14ac:dyDescent="0.3">
      <c r="B23" s="8">
        <f t="shared" si="6"/>
        <v>16</v>
      </c>
      <c r="C23" s="17">
        <v>33832.54</v>
      </c>
      <c r="D23" s="17">
        <f t="shared" si="0"/>
        <v>33832.54</v>
      </c>
      <c r="E23" s="17">
        <f t="shared" si="1"/>
        <v>2819.3783333333336</v>
      </c>
      <c r="F23" s="18">
        <f t="shared" si="2"/>
        <v>17.121730769230769</v>
      </c>
      <c r="G23" s="18">
        <f t="shared" si="3"/>
        <v>8.5608653846153846</v>
      </c>
      <c r="H23" s="18">
        <f t="shared" si="4"/>
        <v>3.4243461538461539</v>
      </c>
      <c r="I23" s="19">
        <f t="shared" si="5"/>
        <v>16.265644230769229</v>
      </c>
      <c r="N23" s="41"/>
      <c r="O23" s="41"/>
      <c r="P23" s="41"/>
      <c r="Q23" s="41"/>
      <c r="R23" s="41"/>
    </row>
    <row r="24" spans="2:18" x14ac:dyDescent="0.3">
      <c r="B24" s="8">
        <f t="shared" si="6"/>
        <v>17</v>
      </c>
      <c r="C24" s="17">
        <v>33832.54</v>
      </c>
      <c r="D24" s="17">
        <f t="shared" si="0"/>
        <v>33832.54</v>
      </c>
      <c r="E24" s="17">
        <f t="shared" si="1"/>
        <v>2819.3783333333336</v>
      </c>
      <c r="F24" s="18">
        <f t="shared" si="2"/>
        <v>17.121730769230769</v>
      </c>
      <c r="G24" s="18">
        <f t="shared" si="3"/>
        <v>8.5608653846153846</v>
      </c>
      <c r="H24" s="18">
        <f t="shared" si="4"/>
        <v>3.4243461538461539</v>
      </c>
      <c r="I24" s="19">
        <f t="shared" si="5"/>
        <v>16.265644230769229</v>
      </c>
    </row>
    <row r="25" spans="2:18" x14ac:dyDescent="0.3">
      <c r="B25" s="8">
        <f t="shared" si="6"/>
        <v>18</v>
      </c>
      <c r="C25" s="17">
        <v>35138.33</v>
      </c>
      <c r="D25" s="17">
        <f t="shared" si="0"/>
        <v>35138.33</v>
      </c>
      <c r="E25" s="17">
        <f t="shared" si="1"/>
        <v>2928.1941666666667</v>
      </c>
      <c r="F25" s="18">
        <f t="shared" si="2"/>
        <v>17.782555668016194</v>
      </c>
      <c r="G25" s="18">
        <f t="shared" si="3"/>
        <v>8.8912778340080969</v>
      </c>
      <c r="H25" s="18">
        <f t="shared" si="4"/>
        <v>3.5565111336032387</v>
      </c>
      <c r="I25" s="19">
        <f t="shared" si="5"/>
        <v>16.893427884615384</v>
      </c>
    </row>
    <row r="26" spans="2:18" x14ac:dyDescent="0.3">
      <c r="B26" s="8">
        <f t="shared" si="6"/>
        <v>19</v>
      </c>
      <c r="C26" s="17">
        <v>35138.33</v>
      </c>
      <c r="D26" s="17">
        <f t="shared" si="0"/>
        <v>35138.33</v>
      </c>
      <c r="E26" s="17">
        <f t="shared" si="1"/>
        <v>2928.1941666666667</v>
      </c>
      <c r="F26" s="18">
        <f t="shared" si="2"/>
        <v>17.782555668016194</v>
      </c>
      <c r="G26" s="18">
        <f t="shared" si="3"/>
        <v>8.8912778340080969</v>
      </c>
      <c r="H26" s="18">
        <f t="shared" si="4"/>
        <v>3.5565111336032387</v>
      </c>
      <c r="I26" s="19">
        <f t="shared" si="5"/>
        <v>16.893427884615384</v>
      </c>
    </row>
    <row r="27" spans="2:18" x14ac:dyDescent="0.3">
      <c r="B27" s="8">
        <f t="shared" si="6"/>
        <v>20</v>
      </c>
      <c r="C27" s="17">
        <v>36444.18</v>
      </c>
      <c r="D27" s="17">
        <f t="shared" si="0"/>
        <v>36444.18</v>
      </c>
      <c r="E27" s="17">
        <f t="shared" si="1"/>
        <v>3037.0149999999999</v>
      </c>
      <c r="F27" s="18">
        <f t="shared" si="2"/>
        <v>18.443410931174089</v>
      </c>
      <c r="G27" s="18">
        <f t="shared" si="3"/>
        <v>9.2217054655870445</v>
      </c>
      <c r="H27" s="18">
        <f t="shared" si="4"/>
        <v>3.6886821862348178</v>
      </c>
      <c r="I27" s="19">
        <f t="shared" si="5"/>
        <v>17.521240384615385</v>
      </c>
    </row>
    <row r="28" spans="2:18" x14ac:dyDescent="0.3">
      <c r="B28" s="8">
        <f t="shared" si="6"/>
        <v>21</v>
      </c>
      <c r="C28" s="17">
        <v>36444.18</v>
      </c>
      <c r="D28" s="17">
        <f t="shared" si="0"/>
        <v>36444.18</v>
      </c>
      <c r="E28" s="17">
        <f t="shared" si="1"/>
        <v>3037.0149999999999</v>
      </c>
      <c r="F28" s="18">
        <f t="shared" si="2"/>
        <v>18.443410931174089</v>
      </c>
      <c r="G28" s="18">
        <f t="shared" si="3"/>
        <v>9.2217054655870445</v>
      </c>
      <c r="H28" s="18">
        <f t="shared" si="4"/>
        <v>3.6886821862348178</v>
      </c>
      <c r="I28" s="19">
        <f t="shared" si="5"/>
        <v>17.521240384615385</v>
      </c>
    </row>
    <row r="29" spans="2:18" x14ac:dyDescent="0.3">
      <c r="B29" s="8">
        <f t="shared" si="6"/>
        <v>22</v>
      </c>
      <c r="C29" s="17">
        <v>37750.03</v>
      </c>
      <c r="D29" s="17">
        <f t="shared" si="0"/>
        <v>37750.03</v>
      </c>
      <c r="E29" s="17">
        <f t="shared" si="1"/>
        <v>3145.8358333333331</v>
      </c>
      <c r="F29" s="18">
        <f t="shared" si="2"/>
        <v>19.104266194331984</v>
      </c>
      <c r="G29" s="18">
        <f t="shared" si="3"/>
        <v>9.5521330971659921</v>
      </c>
      <c r="H29" s="18">
        <f t="shared" si="4"/>
        <v>3.8208532388663969</v>
      </c>
      <c r="I29" s="19">
        <f t="shared" si="5"/>
        <v>18.149052884615383</v>
      </c>
    </row>
    <row r="30" spans="2:18" x14ac:dyDescent="0.3">
      <c r="B30" s="8">
        <f t="shared" si="6"/>
        <v>23</v>
      </c>
      <c r="C30" s="17">
        <v>39055.839999999997</v>
      </c>
      <c r="D30" s="17">
        <f t="shared" si="0"/>
        <v>39055.839999999997</v>
      </c>
      <c r="E30" s="17">
        <f t="shared" si="1"/>
        <v>3254.6533333333332</v>
      </c>
      <c r="F30" s="18">
        <f t="shared" si="2"/>
        <v>19.765101214574898</v>
      </c>
      <c r="G30" s="18">
        <f t="shared" si="3"/>
        <v>9.8825506072874489</v>
      </c>
      <c r="H30" s="18">
        <f t="shared" si="4"/>
        <v>3.9530202429149797</v>
      </c>
      <c r="I30" s="19">
        <f t="shared" si="5"/>
        <v>18.776846153846151</v>
      </c>
    </row>
    <row r="31" spans="2:18" x14ac:dyDescent="0.3">
      <c r="B31" s="8">
        <f t="shared" si="6"/>
        <v>24</v>
      </c>
      <c r="C31" s="17">
        <v>40361.69</v>
      </c>
      <c r="D31" s="17">
        <f t="shared" si="0"/>
        <v>40361.69</v>
      </c>
      <c r="E31" s="17">
        <f t="shared" si="1"/>
        <v>3363.4741666666669</v>
      </c>
      <c r="F31" s="18">
        <f t="shared" si="2"/>
        <v>20.425956477732793</v>
      </c>
      <c r="G31" s="18">
        <f t="shared" si="3"/>
        <v>10.212978238866397</v>
      </c>
      <c r="H31" s="18">
        <f t="shared" si="4"/>
        <v>4.0851912955465588</v>
      </c>
      <c r="I31" s="19">
        <f t="shared" si="5"/>
        <v>19.404658653846155</v>
      </c>
    </row>
    <row r="32" spans="2:18" x14ac:dyDescent="0.3">
      <c r="B32" s="8">
        <f t="shared" si="6"/>
        <v>25</v>
      </c>
      <c r="C32" s="17">
        <v>40434.910000000003</v>
      </c>
      <c r="D32" s="17">
        <f t="shared" si="0"/>
        <v>40434.910000000003</v>
      </c>
      <c r="E32" s="17">
        <f t="shared" si="1"/>
        <v>3369.5758333333338</v>
      </c>
      <c r="F32" s="18">
        <f t="shared" si="2"/>
        <v>20.463011133603242</v>
      </c>
      <c r="G32" s="18">
        <f t="shared" si="3"/>
        <v>10.231505566801621</v>
      </c>
      <c r="H32" s="18">
        <f t="shared" si="4"/>
        <v>4.0926022267206488</v>
      </c>
      <c r="I32" s="19">
        <f t="shared" si="5"/>
        <v>19.439860576923078</v>
      </c>
    </row>
    <row r="33" spans="2:9" x14ac:dyDescent="0.3">
      <c r="B33" s="8">
        <f t="shared" si="6"/>
        <v>26</v>
      </c>
      <c r="C33" s="17">
        <v>40502.769999999997</v>
      </c>
      <c r="D33" s="17">
        <f t="shared" si="0"/>
        <v>40502.769999999997</v>
      </c>
      <c r="E33" s="17">
        <f t="shared" si="1"/>
        <v>3375.2308333333331</v>
      </c>
      <c r="F33" s="18">
        <f t="shared" si="2"/>
        <v>20.497353238866395</v>
      </c>
      <c r="G33" s="18">
        <f t="shared" si="3"/>
        <v>10.248676619433198</v>
      </c>
      <c r="H33" s="18">
        <f t="shared" si="4"/>
        <v>4.0994706477732787</v>
      </c>
      <c r="I33" s="19">
        <f t="shared" si="5"/>
        <v>19.472485576923077</v>
      </c>
    </row>
    <row r="34" spans="2:9" x14ac:dyDescent="0.3">
      <c r="B34" s="8">
        <f t="shared" si="6"/>
        <v>27</v>
      </c>
      <c r="C34" s="17">
        <v>40565.629999999997</v>
      </c>
      <c r="D34" s="17">
        <f t="shared" si="0"/>
        <v>40565.629999999997</v>
      </c>
      <c r="E34" s="17">
        <f t="shared" si="1"/>
        <v>3380.4691666666663</v>
      </c>
      <c r="F34" s="18">
        <f t="shared" si="2"/>
        <v>20.529164979757084</v>
      </c>
      <c r="G34" s="18">
        <f t="shared" si="3"/>
        <v>10.264582489878542</v>
      </c>
      <c r="H34" s="18">
        <f t="shared" si="4"/>
        <v>4.1058329959514168</v>
      </c>
      <c r="I34" s="19">
        <f t="shared" si="5"/>
        <v>19.50270673076923</v>
      </c>
    </row>
    <row r="35" spans="2:9" x14ac:dyDescent="0.3">
      <c r="B35" s="8">
        <f t="shared" si="6"/>
        <v>28</v>
      </c>
      <c r="C35" s="17">
        <v>40623.870000000003</v>
      </c>
      <c r="D35" s="17">
        <f t="shared" si="0"/>
        <v>40623.870000000003</v>
      </c>
      <c r="E35" s="17">
        <f t="shared" si="1"/>
        <v>3385.3225000000002</v>
      </c>
      <c r="F35" s="18">
        <f t="shared" si="2"/>
        <v>20.558638663967614</v>
      </c>
      <c r="G35" s="18">
        <f t="shared" si="3"/>
        <v>10.279319331983807</v>
      </c>
      <c r="H35" s="18">
        <f t="shared" si="4"/>
        <v>4.1117277327935229</v>
      </c>
      <c r="I35" s="19">
        <f t="shared" si="5"/>
        <v>19.530706730769232</v>
      </c>
    </row>
    <row r="36" spans="2:9" x14ac:dyDescent="0.3">
      <c r="B36" s="8">
        <f t="shared" si="6"/>
        <v>29</v>
      </c>
      <c r="C36" s="17">
        <v>40677.800000000003</v>
      </c>
      <c r="D36" s="17">
        <f t="shared" si="0"/>
        <v>40677.800000000003</v>
      </c>
      <c r="E36" s="17">
        <f t="shared" si="1"/>
        <v>3389.8166666666671</v>
      </c>
      <c r="F36" s="18">
        <f t="shared" si="2"/>
        <v>20.585931174089069</v>
      </c>
      <c r="G36" s="18">
        <f t="shared" si="3"/>
        <v>10.292965587044534</v>
      </c>
      <c r="H36" s="18">
        <f t="shared" si="4"/>
        <v>4.1171862348178134</v>
      </c>
      <c r="I36" s="19">
        <f t="shared" si="5"/>
        <v>19.556634615384617</v>
      </c>
    </row>
    <row r="37" spans="2:9" x14ac:dyDescent="0.3">
      <c r="B37" s="8">
        <f t="shared" si="6"/>
        <v>30</v>
      </c>
      <c r="C37" s="17">
        <v>40727.800000000003</v>
      </c>
      <c r="D37" s="17">
        <f t="shared" si="0"/>
        <v>40727.800000000003</v>
      </c>
      <c r="E37" s="17">
        <f t="shared" si="1"/>
        <v>3393.9833333333336</v>
      </c>
      <c r="F37" s="18">
        <f t="shared" si="2"/>
        <v>20.611234817813767</v>
      </c>
      <c r="G37" s="18">
        <f t="shared" si="3"/>
        <v>10.305617408906883</v>
      </c>
      <c r="H37" s="18">
        <f t="shared" si="4"/>
        <v>4.1222469635627537</v>
      </c>
      <c r="I37" s="19">
        <f t="shared" si="5"/>
        <v>19.580673076923077</v>
      </c>
    </row>
    <row r="38" spans="2:9" x14ac:dyDescent="0.3">
      <c r="B38" s="8">
        <f t="shared" si="6"/>
        <v>31</v>
      </c>
      <c r="C38" s="17">
        <v>40774.07</v>
      </c>
      <c r="D38" s="17">
        <f t="shared" si="0"/>
        <v>40774.07</v>
      </c>
      <c r="E38" s="17">
        <f t="shared" si="1"/>
        <v>3397.8391666666666</v>
      </c>
      <c r="F38" s="18">
        <f t="shared" si="2"/>
        <v>20.6346508097166</v>
      </c>
      <c r="G38" s="18">
        <f t="shared" si="3"/>
        <v>10.3173254048583</v>
      </c>
      <c r="H38" s="18">
        <f t="shared" si="4"/>
        <v>4.1269301619433199</v>
      </c>
      <c r="I38" s="19">
        <f t="shared" si="5"/>
        <v>19.60291826923077</v>
      </c>
    </row>
    <row r="39" spans="2:9" x14ac:dyDescent="0.3">
      <c r="B39" s="8">
        <f t="shared" si="6"/>
        <v>32</v>
      </c>
      <c r="C39" s="17">
        <v>40816.93</v>
      </c>
      <c r="D39" s="17">
        <f t="shared" si="0"/>
        <v>40816.93</v>
      </c>
      <c r="E39" s="17">
        <f t="shared" si="1"/>
        <v>3401.4108333333334</v>
      </c>
      <c r="F39" s="18">
        <f t="shared" si="2"/>
        <v>20.656341093117408</v>
      </c>
      <c r="G39" s="18">
        <f t="shared" si="3"/>
        <v>10.328170546558704</v>
      </c>
      <c r="H39" s="18">
        <f t="shared" si="4"/>
        <v>4.1312682186234815</v>
      </c>
      <c r="I39" s="19">
        <f t="shared" si="5"/>
        <v>19.623524038461539</v>
      </c>
    </row>
    <row r="40" spans="2:9" x14ac:dyDescent="0.3">
      <c r="B40" s="8">
        <f t="shared" si="6"/>
        <v>33</v>
      </c>
      <c r="C40" s="17">
        <v>40856.6</v>
      </c>
      <c r="D40" s="17">
        <f t="shared" si="0"/>
        <v>40856.6</v>
      </c>
      <c r="E40" s="17">
        <f t="shared" si="1"/>
        <v>3404.7166666666667</v>
      </c>
      <c r="F40" s="18">
        <f t="shared" si="2"/>
        <v>20.676417004048581</v>
      </c>
      <c r="G40" s="18">
        <f t="shared" si="3"/>
        <v>10.33820850202429</v>
      </c>
      <c r="H40" s="18">
        <f t="shared" si="4"/>
        <v>4.1352834008097163</v>
      </c>
      <c r="I40" s="19">
        <f t="shared" si="5"/>
        <v>19.642596153846153</v>
      </c>
    </row>
    <row r="41" spans="2:9" x14ac:dyDescent="0.3">
      <c r="B41" s="8">
        <f t="shared" si="6"/>
        <v>34</v>
      </c>
      <c r="C41" s="17">
        <v>40893.360000000001</v>
      </c>
      <c r="D41" s="17">
        <f t="shared" si="0"/>
        <v>40893.360000000001</v>
      </c>
      <c r="E41" s="17">
        <f t="shared" si="1"/>
        <v>3407.78</v>
      </c>
      <c r="F41" s="18">
        <f t="shared" si="2"/>
        <v>20.695020242914978</v>
      </c>
      <c r="G41" s="18">
        <f t="shared" si="3"/>
        <v>10.347510121457489</v>
      </c>
      <c r="H41" s="18">
        <f t="shared" si="4"/>
        <v>4.1390040485829953</v>
      </c>
      <c r="I41" s="19">
        <f t="shared" si="5"/>
        <v>19.660269230769231</v>
      </c>
    </row>
    <row r="42" spans="2:9" x14ac:dyDescent="0.3">
      <c r="B42" s="20">
        <f t="shared" si="6"/>
        <v>35</v>
      </c>
      <c r="C42" s="21">
        <v>40927.370000000003</v>
      </c>
      <c r="D42" s="21">
        <f t="shared" si="0"/>
        <v>40927.370000000003</v>
      </c>
      <c r="E42" s="21">
        <f t="shared" si="1"/>
        <v>3410.6141666666667</v>
      </c>
      <c r="F42" s="22">
        <f t="shared" si="2"/>
        <v>20.71223178137652</v>
      </c>
      <c r="G42" s="22">
        <f t="shared" si="3"/>
        <v>10.35611589068826</v>
      </c>
      <c r="H42" s="22">
        <f t="shared" si="4"/>
        <v>4.142446356275304</v>
      </c>
      <c r="I42" s="23">
        <f t="shared" si="5"/>
        <v>19.676620192307695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zoomScaleNormal="100" workbookViewId="0">
      <selection activeCell="A16" sqref="A16"/>
    </sheetView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44140625" style="2" customWidth="1"/>
    <col min="12" max="12" width="41.6640625" style="2" bestFit="1" customWidth="1"/>
    <col min="13" max="13" width="18.21875" style="2" bestFit="1" customWidth="1"/>
    <col min="14" max="16384" width="8.88671875" style="2"/>
  </cols>
  <sheetData>
    <row r="1" spans="2:19" ht="21" x14ac:dyDescent="0.4">
      <c r="B1" s="59" t="s">
        <v>46</v>
      </c>
      <c r="C1" s="59" t="s">
        <v>47</v>
      </c>
      <c r="H1" s="60" t="s">
        <v>158</v>
      </c>
      <c r="I1" s="61">
        <f>Inhoud!C6</f>
        <v>1</v>
      </c>
    </row>
    <row r="2" spans="2:19" x14ac:dyDescent="0.3">
      <c r="B2" s="4"/>
      <c r="E2" s="3"/>
    </row>
    <row r="3" spans="2:19" ht="14.4" x14ac:dyDescent="0.3">
      <c r="B3" s="1"/>
      <c r="C3" s="1"/>
    </row>
    <row r="4" spans="2:19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9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422</v>
      </c>
      <c r="L5" s="63" t="s">
        <v>72</v>
      </c>
      <c r="M5" s="40"/>
    </row>
    <row r="6" spans="2:19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622</v>
      </c>
      <c r="L6" s="63" t="s">
        <v>10</v>
      </c>
      <c r="M6" s="40"/>
    </row>
    <row r="7" spans="2:19" x14ac:dyDescent="0.3">
      <c r="B7" s="8">
        <v>0</v>
      </c>
      <c r="C7" s="17">
        <v>25562.97</v>
      </c>
      <c r="D7" s="17">
        <f t="shared" ref="D7:D42" si="0">C7*$I$1</f>
        <v>25562.97</v>
      </c>
      <c r="E7" s="17">
        <f t="shared" ref="E7:E42" si="1">C7/12*$I$1</f>
        <v>2130.2474999999999</v>
      </c>
      <c r="F7" s="18">
        <f t="shared" ref="F7:F42" si="2">D7/1976</f>
        <v>12.936725708502024</v>
      </c>
      <c r="G7" s="18">
        <f>F7/2</f>
        <v>6.4683628542510121</v>
      </c>
      <c r="H7" s="18">
        <f>F7/5</f>
        <v>2.5873451417004047</v>
      </c>
      <c r="I7" s="19">
        <f>D7/2080</f>
        <v>12.289889423076923</v>
      </c>
      <c r="K7" s="64">
        <v>623</v>
      </c>
      <c r="L7" s="63" t="s">
        <v>68</v>
      </c>
      <c r="M7" s="45" t="s">
        <v>206</v>
      </c>
    </row>
    <row r="8" spans="2:19" x14ac:dyDescent="0.3">
      <c r="B8" s="8">
        <f>B7+1</f>
        <v>1</v>
      </c>
      <c r="C8" s="17">
        <v>26558.33</v>
      </c>
      <c r="D8" s="17">
        <f t="shared" si="0"/>
        <v>26558.33</v>
      </c>
      <c r="E8" s="17">
        <f t="shared" si="1"/>
        <v>2213.1941666666667</v>
      </c>
      <c r="F8" s="18">
        <f t="shared" si="2"/>
        <v>13.4404504048583</v>
      </c>
      <c r="G8" s="18">
        <f t="shared" ref="G8:G42" si="3">F8/2</f>
        <v>6.72022520242915</v>
      </c>
      <c r="H8" s="18">
        <f t="shared" ref="H8:H42" si="4">F8/5</f>
        <v>2.6880900809716599</v>
      </c>
      <c r="I8" s="19">
        <f t="shared" ref="I8:I42" si="5">D8/2080</f>
        <v>12.768427884615386</v>
      </c>
    </row>
    <row r="9" spans="2:19" x14ac:dyDescent="0.3">
      <c r="B9" s="8">
        <f t="shared" ref="B9:B42" si="6">B8+1</f>
        <v>2</v>
      </c>
      <c r="C9" s="17">
        <v>27553.69</v>
      </c>
      <c r="D9" s="17">
        <f t="shared" si="0"/>
        <v>27553.69</v>
      </c>
      <c r="E9" s="17">
        <f t="shared" si="1"/>
        <v>2296.1408333333334</v>
      </c>
      <c r="F9" s="18">
        <f t="shared" si="2"/>
        <v>13.944175101214574</v>
      </c>
      <c r="G9" s="18">
        <f t="shared" si="3"/>
        <v>6.972087550607287</v>
      </c>
      <c r="H9" s="18">
        <f t="shared" si="4"/>
        <v>2.7888350202429146</v>
      </c>
      <c r="I9" s="19">
        <f t="shared" si="5"/>
        <v>13.246966346153846</v>
      </c>
      <c r="K9" s="88">
        <v>172</v>
      </c>
      <c r="L9" s="89" t="s">
        <v>73</v>
      </c>
      <c r="M9" s="87"/>
    </row>
    <row r="10" spans="2:19" ht="14.4" x14ac:dyDescent="0.35">
      <c r="B10" s="8">
        <f t="shared" si="6"/>
        <v>3</v>
      </c>
      <c r="C10" s="17">
        <v>28549.06</v>
      </c>
      <c r="D10" s="17">
        <f t="shared" si="0"/>
        <v>28549.06</v>
      </c>
      <c r="E10" s="17">
        <f t="shared" si="1"/>
        <v>2379.0883333333336</v>
      </c>
      <c r="F10" s="18">
        <f t="shared" si="2"/>
        <v>14.447904858299596</v>
      </c>
      <c r="G10" s="18">
        <f t="shared" si="3"/>
        <v>7.2239524291497981</v>
      </c>
      <c r="H10" s="18">
        <f t="shared" si="4"/>
        <v>2.8895809716599192</v>
      </c>
      <c r="I10" s="19">
        <f t="shared" si="5"/>
        <v>13.725509615384617</v>
      </c>
      <c r="K10" s="88">
        <v>250</v>
      </c>
      <c r="L10" s="89" t="s">
        <v>169</v>
      </c>
      <c r="M10" s="91" t="s">
        <v>207</v>
      </c>
      <c r="N10" s="41"/>
      <c r="O10" s="41"/>
      <c r="P10" s="41"/>
      <c r="Q10" s="41"/>
      <c r="R10" s="41"/>
      <c r="S10" s="47"/>
    </row>
    <row r="11" spans="2:19" x14ac:dyDescent="0.3">
      <c r="B11" s="8">
        <f t="shared" si="6"/>
        <v>4</v>
      </c>
      <c r="C11" s="17">
        <v>29544.42</v>
      </c>
      <c r="D11" s="17">
        <f t="shared" si="0"/>
        <v>29544.42</v>
      </c>
      <c r="E11" s="17">
        <f t="shared" si="1"/>
        <v>2462.0349999999999</v>
      </c>
      <c r="F11" s="18">
        <f t="shared" si="2"/>
        <v>14.95162955465587</v>
      </c>
      <c r="G11" s="18">
        <f t="shared" si="3"/>
        <v>7.4758147773279351</v>
      </c>
      <c r="H11" s="18">
        <f t="shared" si="4"/>
        <v>2.9903259109311739</v>
      </c>
      <c r="I11" s="19">
        <f t="shared" si="5"/>
        <v>14.204048076923076</v>
      </c>
      <c r="K11" s="88">
        <v>420</v>
      </c>
      <c r="L11" s="89" t="s">
        <v>72</v>
      </c>
      <c r="M11" s="90" t="s">
        <v>209</v>
      </c>
      <c r="N11" s="41"/>
      <c r="O11" s="41"/>
      <c r="P11" s="41"/>
      <c r="Q11" s="41"/>
      <c r="R11" s="41"/>
    </row>
    <row r="12" spans="2:19" x14ac:dyDescent="0.3">
      <c r="B12" s="8">
        <f t="shared" si="6"/>
        <v>5</v>
      </c>
      <c r="C12" s="17">
        <v>29544.42</v>
      </c>
      <c r="D12" s="17">
        <f t="shared" si="0"/>
        <v>29544.42</v>
      </c>
      <c r="E12" s="17">
        <f t="shared" si="1"/>
        <v>2462.0349999999999</v>
      </c>
      <c r="F12" s="18">
        <f t="shared" si="2"/>
        <v>14.95162955465587</v>
      </c>
      <c r="G12" s="18">
        <f t="shared" si="3"/>
        <v>7.4758147773279351</v>
      </c>
      <c r="H12" s="18">
        <f t="shared" si="4"/>
        <v>2.9903259109311739</v>
      </c>
      <c r="I12" s="19">
        <f t="shared" si="5"/>
        <v>14.204048076923076</v>
      </c>
      <c r="K12" s="88">
        <v>620</v>
      </c>
      <c r="L12" s="89" t="s">
        <v>10</v>
      </c>
      <c r="M12" s="90" t="s">
        <v>209</v>
      </c>
      <c r="N12" s="41"/>
      <c r="O12" s="41"/>
      <c r="P12" s="41"/>
      <c r="Q12" s="41"/>
      <c r="R12" s="41"/>
    </row>
    <row r="13" spans="2:19" x14ac:dyDescent="0.3">
      <c r="B13" s="8">
        <f t="shared" si="6"/>
        <v>6</v>
      </c>
      <c r="C13" s="17">
        <v>30313</v>
      </c>
      <c r="D13" s="17">
        <f t="shared" si="0"/>
        <v>30313</v>
      </c>
      <c r="E13" s="17">
        <f t="shared" si="1"/>
        <v>2526.0833333333335</v>
      </c>
      <c r="F13" s="18">
        <f t="shared" si="2"/>
        <v>15.340587044534413</v>
      </c>
      <c r="G13" s="18">
        <f t="shared" si="3"/>
        <v>7.6702935222672064</v>
      </c>
      <c r="H13" s="18">
        <f t="shared" si="4"/>
        <v>3.0681174089068826</v>
      </c>
      <c r="I13" s="19">
        <f t="shared" si="5"/>
        <v>14.573557692307693</v>
      </c>
      <c r="K13" s="88">
        <v>621</v>
      </c>
      <c r="L13" s="89" t="s">
        <v>133</v>
      </c>
      <c r="M13" s="90" t="s">
        <v>209</v>
      </c>
    </row>
    <row r="14" spans="2:19" x14ac:dyDescent="0.3">
      <c r="B14" s="8">
        <f t="shared" si="6"/>
        <v>7</v>
      </c>
      <c r="C14" s="17">
        <v>30313</v>
      </c>
      <c r="D14" s="17">
        <f t="shared" si="0"/>
        <v>30313</v>
      </c>
      <c r="E14" s="17">
        <f t="shared" si="1"/>
        <v>2526.0833333333335</v>
      </c>
      <c r="F14" s="18">
        <f t="shared" si="2"/>
        <v>15.340587044534413</v>
      </c>
      <c r="G14" s="18">
        <f t="shared" si="3"/>
        <v>7.6702935222672064</v>
      </c>
      <c r="H14" s="18">
        <f t="shared" si="4"/>
        <v>3.0681174089068826</v>
      </c>
      <c r="I14" s="19">
        <f t="shared" si="5"/>
        <v>14.573557692307693</v>
      </c>
    </row>
    <row r="15" spans="2:19" x14ac:dyDescent="0.3">
      <c r="B15" s="8">
        <f t="shared" si="6"/>
        <v>8</v>
      </c>
      <c r="C15" s="17">
        <v>31731.68</v>
      </c>
      <c r="D15" s="17">
        <f t="shared" si="0"/>
        <v>31731.68</v>
      </c>
      <c r="E15" s="17">
        <f t="shared" si="1"/>
        <v>2644.3066666666668</v>
      </c>
      <c r="F15" s="18">
        <f t="shared" si="2"/>
        <v>16.058542510121459</v>
      </c>
      <c r="G15" s="18">
        <f t="shared" si="3"/>
        <v>8.0292712550607295</v>
      </c>
      <c r="H15" s="18">
        <f t="shared" si="4"/>
        <v>3.2117085020242917</v>
      </c>
      <c r="I15" s="19">
        <f t="shared" si="5"/>
        <v>15.255615384615385</v>
      </c>
    </row>
    <row r="16" spans="2:19" x14ac:dyDescent="0.3">
      <c r="B16" s="8">
        <f t="shared" si="6"/>
        <v>9</v>
      </c>
      <c r="C16" s="17">
        <v>31731.68</v>
      </c>
      <c r="D16" s="17">
        <f t="shared" si="0"/>
        <v>31731.68</v>
      </c>
      <c r="E16" s="17">
        <f t="shared" si="1"/>
        <v>2644.3066666666668</v>
      </c>
      <c r="F16" s="18">
        <f t="shared" si="2"/>
        <v>16.058542510121459</v>
      </c>
      <c r="G16" s="18">
        <f t="shared" si="3"/>
        <v>8.0292712550607295</v>
      </c>
      <c r="H16" s="18">
        <f t="shared" si="4"/>
        <v>3.2117085020242917</v>
      </c>
      <c r="I16" s="19">
        <f t="shared" si="5"/>
        <v>15.255615384615385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32918.76</v>
      </c>
      <c r="E17" s="17">
        <f t="shared" si="1"/>
        <v>2743.23</v>
      </c>
      <c r="F17" s="18">
        <f t="shared" si="2"/>
        <v>16.659291497975708</v>
      </c>
      <c r="G17" s="18">
        <f t="shared" si="3"/>
        <v>8.3296457489878541</v>
      </c>
      <c r="H17" s="18">
        <f t="shared" si="4"/>
        <v>3.3318582995951416</v>
      </c>
      <c r="I17" s="19">
        <f t="shared" si="5"/>
        <v>15.826326923076923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32918.76</v>
      </c>
      <c r="E18" s="17">
        <f t="shared" si="1"/>
        <v>2743.23</v>
      </c>
      <c r="F18" s="18">
        <f t="shared" si="2"/>
        <v>16.659291497975708</v>
      </c>
      <c r="G18" s="18">
        <f t="shared" si="3"/>
        <v>8.3296457489878541</v>
      </c>
      <c r="H18" s="18">
        <f t="shared" si="4"/>
        <v>3.3318582995951416</v>
      </c>
      <c r="I18" s="19">
        <f t="shared" si="5"/>
        <v>15.826326923076923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33918.949999999997</v>
      </c>
      <c r="E19" s="17">
        <f t="shared" si="1"/>
        <v>2826.5791666666664</v>
      </c>
      <c r="F19" s="18">
        <f t="shared" si="2"/>
        <v>17.165460526315787</v>
      </c>
      <c r="G19" s="18">
        <f t="shared" si="3"/>
        <v>8.5827302631578934</v>
      </c>
      <c r="H19" s="18">
        <f t="shared" si="4"/>
        <v>3.4330921052631576</v>
      </c>
      <c r="I19" s="19">
        <f t="shared" si="5"/>
        <v>16.307187499999998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33918.949999999997</v>
      </c>
      <c r="E20" s="17">
        <f t="shared" si="1"/>
        <v>2826.5791666666664</v>
      </c>
      <c r="F20" s="18">
        <f t="shared" si="2"/>
        <v>17.165460526315787</v>
      </c>
      <c r="G20" s="18">
        <f t="shared" si="3"/>
        <v>8.5827302631578934</v>
      </c>
      <c r="H20" s="18">
        <f t="shared" si="4"/>
        <v>3.4330921052631576</v>
      </c>
      <c r="I20" s="19">
        <f t="shared" si="5"/>
        <v>16.307187499999998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35337.629999999997</v>
      </c>
      <c r="E21" s="17">
        <f t="shared" si="1"/>
        <v>2944.8024999999998</v>
      </c>
      <c r="F21" s="18">
        <f t="shared" si="2"/>
        <v>17.883415991902833</v>
      </c>
      <c r="G21" s="18">
        <f t="shared" si="3"/>
        <v>8.9417079959514165</v>
      </c>
      <c r="H21" s="18">
        <f t="shared" si="4"/>
        <v>3.5766831983805667</v>
      </c>
      <c r="I21" s="19">
        <f t="shared" si="5"/>
        <v>16.989245192307692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35337.629999999997</v>
      </c>
      <c r="E22" s="17">
        <f t="shared" si="1"/>
        <v>2944.8024999999998</v>
      </c>
      <c r="F22" s="18">
        <f t="shared" si="2"/>
        <v>17.883415991902833</v>
      </c>
      <c r="G22" s="18">
        <f t="shared" si="3"/>
        <v>8.9417079959514165</v>
      </c>
      <c r="H22" s="18">
        <f t="shared" si="4"/>
        <v>3.5766831983805667</v>
      </c>
      <c r="I22" s="19">
        <f t="shared" si="5"/>
        <v>16.989245192307692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36756.31</v>
      </c>
      <c r="E23" s="17">
        <f t="shared" si="1"/>
        <v>3063.0258333333331</v>
      </c>
      <c r="F23" s="18">
        <f t="shared" si="2"/>
        <v>18.601371457489876</v>
      </c>
      <c r="G23" s="18">
        <f t="shared" si="3"/>
        <v>9.3006857287449378</v>
      </c>
      <c r="H23" s="18">
        <f t="shared" si="4"/>
        <v>3.720274291497975</v>
      </c>
      <c r="I23" s="19">
        <f t="shared" si="5"/>
        <v>17.671302884615383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36756.31</v>
      </c>
      <c r="E24" s="17">
        <f t="shared" si="1"/>
        <v>3063.0258333333331</v>
      </c>
      <c r="F24" s="18">
        <f t="shared" si="2"/>
        <v>18.601371457489876</v>
      </c>
      <c r="G24" s="18">
        <f t="shared" si="3"/>
        <v>9.3006857287449378</v>
      </c>
      <c r="H24" s="18">
        <f t="shared" si="4"/>
        <v>3.720274291497975</v>
      </c>
      <c r="I24" s="19">
        <f t="shared" si="5"/>
        <v>17.671302884615383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38175</v>
      </c>
      <c r="E25" s="17">
        <f t="shared" si="1"/>
        <v>3181.25</v>
      </c>
      <c r="F25" s="18">
        <f t="shared" si="2"/>
        <v>19.319331983805668</v>
      </c>
      <c r="G25" s="18">
        <f t="shared" si="3"/>
        <v>9.659665991902834</v>
      </c>
      <c r="H25" s="18">
        <f t="shared" si="4"/>
        <v>3.8638663967611335</v>
      </c>
      <c r="I25" s="19">
        <f t="shared" si="5"/>
        <v>18.353365384615383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38175</v>
      </c>
      <c r="E26" s="17">
        <f t="shared" si="1"/>
        <v>3181.25</v>
      </c>
      <c r="F26" s="18">
        <f t="shared" si="2"/>
        <v>19.319331983805668</v>
      </c>
      <c r="G26" s="18">
        <f t="shared" si="3"/>
        <v>9.659665991902834</v>
      </c>
      <c r="H26" s="18">
        <f t="shared" si="4"/>
        <v>3.8638663967611335</v>
      </c>
      <c r="I26" s="19">
        <f t="shared" si="5"/>
        <v>18.353365384615383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39593.68</v>
      </c>
      <c r="E27" s="17">
        <f t="shared" si="1"/>
        <v>3299.4733333333334</v>
      </c>
      <c r="F27" s="18">
        <f t="shared" si="2"/>
        <v>20.037287449392714</v>
      </c>
      <c r="G27" s="18">
        <f t="shared" si="3"/>
        <v>10.018643724696357</v>
      </c>
      <c r="H27" s="18">
        <f t="shared" si="4"/>
        <v>4.0074574898785427</v>
      </c>
      <c r="I27" s="19">
        <f t="shared" si="5"/>
        <v>19.035423076923077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39593.68</v>
      </c>
      <c r="E28" s="17">
        <f t="shared" si="1"/>
        <v>3299.4733333333334</v>
      </c>
      <c r="F28" s="18">
        <f t="shared" si="2"/>
        <v>20.037287449392714</v>
      </c>
      <c r="G28" s="18">
        <f t="shared" si="3"/>
        <v>10.018643724696357</v>
      </c>
      <c r="H28" s="18">
        <f t="shared" si="4"/>
        <v>4.0074574898785427</v>
      </c>
      <c r="I28" s="19">
        <f t="shared" si="5"/>
        <v>19.035423076923077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41012.35</v>
      </c>
      <c r="E29" s="17">
        <f t="shared" si="1"/>
        <v>3417.6958333333332</v>
      </c>
      <c r="F29" s="18">
        <f t="shared" si="2"/>
        <v>20.755237854251011</v>
      </c>
      <c r="G29" s="18">
        <f t="shared" si="3"/>
        <v>10.377618927125505</v>
      </c>
      <c r="H29" s="18">
        <f t="shared" si="4"/>
        <v>4.1510475708502019</v>
      </c>
      <c r="I29" s="19">
        <f t="shared" si="5"/>
        <v>19.717475961538462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42431.05</v>
      </c>
      <c r="E30" s="17">
        <f t="shared" si="1"/>
        <v>3535.9208333333336</v>
      </c>
      <c r="F30" s="18">
        <f t="shared" si="2"/>
        <v>21.473203441295549</v>
      </c>
      <c r="G30" s="18">
        <f t="shared" si="3"/>
        <v>10.736601720647775</v>
      </c>
      <c r="H30" s="18">
        <f t="shared" si="4"/>
        <v>4.2946406882591095</v>
      </c>
      <c r="I30" s="19">
        <f t="shared" si="5"/>
        <v>20.399543269230772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43849.72</v>
      </c>
      <c r="E31" s="17">
        <f t="shared" si="1"/>
        <v>3654.1433333333334</v>
      </c>
      <c r="F31" s="18">
        <f t="shared" si="2"/>
        <v>22.191153846153846</v>
      </c>
      <c r="G31" s="18">
        <f t="shared" si="3"/>
        <v>11.095576923076923</v>
      </c>
      <c r="H31" s="18">
        <f t="shared" si="4"/>
        <v>4.4382307692307688</v>
      </c>
      <c r="I31" s="19">
        <f t="shared" si="5"/>
        <v>21.081596153846153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43929.279999999999</v>
      </c>
      <c r="E32" s="17">
        <f t="shared" si="1"/>
        <v>3660.7733333333331</v>
      </c>
      <c r="F32" s="18">
        <f t="shared" si="2"/>
        <v>22.231417004048584</v>
      </c>
      <c r="G32" s="18">
        <f t="shared" si="3"/>
        <v>11.115708502024292</v>
      </c>
      <c r="H32" s="18">
        <f t="shared" si="4"/>
        <v>4.4462834008097172</v>
      </c>
      <c r="I32" s="19">
        <f t="shared" si="5"/>
        <v>21.119846153846154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44003</v>
      </c>
      <c r="E33" s="17">
        <f t="shared" si="1"/>
        <v>3666.9166666666665</v>
      </c>
      <c r="F33" s="18">
        <f t="shared" si="2"/>
        <v>22.268724696356276</v>
      </c>
      <c r="G33" s="18">
        <f t="shared" si="3"/>
        <v>11.134362348178138</v>
      </c>
      <c r="H33" s="18">
        <f t="shared" si="4"/>
        <v>4.4537449392712549</v>
      </c>
      <c r="I33" s="19">
        <f t="shared" si="5"/>
        <v>21.155288461538461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44071.29</v>
      </c>
      <c r="E34" s="17">
        <f t="shared" si="1"/>
        <v>3672.6075000000001</v>
      </c>
      <c r="F34" s="18">
        <f t="shared" si="2"/>
        <v>22.303284412955467</v>
      </c>
      <c r="G34" s="18">
        <f t="shared" si="3"/>
        <v>11.151642206477733</v>
      </c>
      <c r="H34" s="18">
        <f t="shared" si="4"/>
        <v>4.4606568825910937</v>
      </c>
      <c r="I34" s="19">
        <f t="shared" si="5"/>
        <v>21.188120192307693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44134.57</v>
      </c>
      <c r="E35" s="17">
        <f t="shared" si="1"/>
        <v>3677.8808333333332</v>
      </c>
      <c r="F35" s="18">
        <f t="shared" si="2"/>
        <v>22.335308704453443</v>
      </c>
      <c r="G35" s="18">
        <f t="shared" si="3"/>
        <v>11.167654352226721</v>
      </c>
      <c r="H35" s="18">
        <f t="shared" si="4"/>
        <v>4.4670617408906885</v>
      </c>
      <c r="I35" s="19">
        <f t="shared" si="5"/>
        <v>21.218543269230768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44193.15</v>
      </c>
      <c r="E36" s="17">
        <f t="shared" si="1"/>
        <v>3682.7625000000003</v>
      </c>
      <c r="F36" s="18">
        <f t="shared" si="2"/>
        <v>22.364954453441296</v>
      </c>
      <c r="G36" s="18">
        <f t="shared" si="3"/>
        <v>11.182477226720648</v>
      </c>
      <c r="H36" s="18">
        <f t="shared" si="4"/>
        <v>4.4729908906882594</v>
      </c>
      <c r="I36" s="19">
        <f t="shared" si="5"/>
        <v>21.246706730769233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44247.47</v>
      </c>
      <c r="E37" s="17">
        <f t="shared" si="1"/>
        <v>3687.2891666666669</v>
      </c>
      <c r="F37" s="18">
        <f t="shared" si="2"/>
        <v>22.392444331983807</v>
      </c>
      <c r="G37" s="18">
        <f t="shared" si="3"/>
        <v>11.196222165991903</v>
      </c>
      <c r="H37" s="18">
        <f t="shared" si="4"/>
        <v>4.478488866396761</v>
      </c>
      <c r="I37" s="19">
        <f t="shared" si="5"/>
        <v>21.272822115384617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44297.74</v>
      </c>
      <c r="E38" s="17">
        <f t="shared" si="1"/>
        <v>3691.478333333333</v>
      </c>
      <c r="F38" s="18">
        <f t="shared" si="2"/>
        <v>22.417884615384615</v>
      </c>
      <c r="G38" s="18">
        <f t="shared" si="3"/>
        <v>11.208942307692308</v>
      </c>
      <c r="H38" s="18">
        <f t="shared" si="4"/>
        <v>4.4835769230769227</v>
      </c>
      <c r="I38" s="19">
        <f t="shared" si="5"/>
        <v>21.296990384615384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44344.3</v>
      </c>
      <c r="E39" s="17">
        <f t="shared" si="1"/>
        <v>3695.3583333333336</v>
      </c>
      <c r="F39" s="18">
        <f t="shared" si="2"/>
        <v>22.441447368421056</v>
      </c>
      <c r="G39" s="18">
        <f t="shared" si="3"/>
        <v>11.220723684210528</v>
      </c>
      <c r="H39" s="18">
        <f t="shared" si="4"/>
        <v>4.4882894736842109</v>
      </c>
      <c r="I39" s="19">
        <f t="shared" si="5"/>
        <v>21.319375000000001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44387.41</v>
      </c>
      <c r="E40" s="17">
        <f t="shared" si="1"/>
        <v>3698.9508333333338</v>
      </c>
      <c r="F40" s="18">
        <f t="shared" si="2"/>
        <v>22.463264170040489</v>
      </c>
      <c r="G40" s="18">
        <f t="shared" si="3"/>
        <v>11.231632085020244</v>
      </c>
      <c r="H40" s="18">
        <f t="shared" si="4"/>
        <v>4.4926528340080978</v>
      </c>
      <c r="I40" s="19">
        <f t="shared" si="5"/>
        <v>21.340100961538464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44427.34</v>
      </c>
      <c r="E41" s="17">
        <f t="shared" si="1"/>
        <v>3702.2783333333332</v>
      </c>
      <c r="F41" s="18">
        <f t="shared" si="2"/>
        <v>22.483471659919026</v>
      </c>
      <c r="G41" s="18">
        <f t="shared" si="3"/>
        <v>11.241735829959513</v>
      </c>
      <c r="H41" s="18">
        <f t="shared" si="4"/>
        <v>4.4966943319838055</v>
      </c>
      <c r="I41" s="19">
        <f t="shared" si="5"/>
        <v>21.359298076923075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44464.29</v>
      </c>
      <c r="E42" s="21">
        <f t="shared" si="1"/>
        <v>3705.3575000000001</v>
      </c>
      <c r="F42" s="22">
        <f t="shared" si="2"/>
        <v>22.502171052631578</v>
      </c>
      <c r="G42" s="22">
        <f t="shared" si="3"/>
        <v>11.251085526315789</v>
      </c>
      <c r="H42" s="22">
        <f t="shared" si="4"/>
        <v>4.5004342105263158</v>
      </c>
      <c r="I42" s="23">
        <f t="shared" si="5"/>
        <v>21.377062500000001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7.6640625" style="2" bestFit="1" customWidth="1"/>
    <col min="12" max="12" width="37.77734375" style="2" bestFit="1" customWidth="1"/>
    <col min="13" max="13" width="32.109375" style="2" bestFit="1" customWidth="1"/>
    <col min="14" max="16384" width="8.88671875" style="2"/>
  </cols>
  <sheetData>
    <row r="1" spans="2:13" ht="21" x14ac:dyDescent="0.4">
      <c r="B1" s="59" t="s">
        <v>13</v>
      </c>
      <c r="C1" s="59" t="s">
        <v>208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260</v>
      </c>
      <c r="L5" s="63" t="s">
        <v>74</v>
      </c>
      <c r="M5" s="40"/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</row>
    <row r="7" spans="2:13" x14ac:dyDescent="0.3">
      <c r="B7" s="8">
        <v>0</v>
      </c>
      <c r="C7" s="17">
        <v>25562.97</v>
      </c>
      <c r="D7" s="17">
        <f t="shared" ref="D7:D42" si="0">C7*$I$1</f>
        <v>25562.97</v>
      </c>
      <c r="E7" s="17">
        <f t="shared" ref="E7:E42" si="1">C7/12*$I$1</f>
        <v>2130.2474999999999</v>
      </c>
      <c r="F7" s="18">
        <f t="shared" ref="F7:F42" si="2">D7/1976</f>
        <v>12.936725708502024</v>
      </c>
      <c r="G7" s="18">
        <f>F7/2</f>
        <v>6.4683628542510121</v>
      </c>
      <c r="H7" s="18">
        <f>F7/5</f>
        <v>2.5873451417004047</v>
      </c>
      <c r="I7" s="19">
        <f>D7/2080</f>
        <v>12.289889423076923</v>
      </c>
      <c r="K7" s="88" t="s">
        <v>75</v>
      </c>
      <c r="L7" s="89" t="s">
        <v>170</v>
      </c>
      <c r="M7" s="91" t="s">
        <v>162</v>
      </c>
    </row>
    <row r="8" spans="2:13" x14ac:dyDescent="0.3">
      <c r="B8" s="8">
        <f>B7+1</f>
        <v>1</v>
      </c>
      <c r="C8" s="17">
        <v>26558.33</v>
      </c>
      <c r="D8" s="17">
        <f t="shared" si="0"/>
        <v>26558.33</v>
      </c>
      <c r="E8" s="17">
        <f t="shared" si="1"/>
        <v>2213.1941666666667</v>
      </c>
      <c r="F8" s="18">
        <f t="shared" si="2"/>
        <v>13.4404504048583</v>
      </c>
      <c r="G8" s="18">
        <f t="shared" ref="G8:G42" si="3">F8/2</f>
        <v>6.72022520242915</v>
      </c>
      <c r="H8" s="18">
        <f t="shared" ref="H8:H42" si="4">F8/5</f>
        <v>2.6880900809716599</v>
      </c>
      <c r="I8" s="19">
        <f t="shared" ref="I8:I42" si="5">D8/2080</f>
        <v>12.768427884615386</v>
      </c>
      <c r="K8" s="88">
        <v>170</v>
      </c>
      <c r="L8" s="89" t="s">
        <v>73</v>
      </c>
      <c r="M8" s="90" t="s">
        <v>210</v>
      </c>
    </row>
    <row r="9" spans="2:13" x14ac:dyDescent="0.3">
      <c r="B9" s="8">
        <f t="shared" ref="B9:B42" si="6">B8+1</f>
        <v>2</v>
      </c>
      <c r="C9" s="17">
        <v>27553.69</v>
      </c>
      <c r="D9" s="17">
        <f t="shared" si="0"/>
        <v>27553.69</v>
      </c>
      <c r="E9" s="17">
        <f t="shared" si="1"/>
        <v>2296.1408333333334</v>
      </c>
      <c r="F9" s="18">
        <f t="shared" si="2"/>
        <v>13.944175101214574</v>
      </c>
      <c r="G9" s="18">
        <f t="shared" si="3"/>
        <v>6.972087550607287</v>
      </c>
      <c r="H9" s="18">
        <f t="shared" si="4"/>
        <v>2.7888350202429146</v>
      </c>
      <c r="I9" s="19">
        <f t="shared" si="5"/>
        <v>13.246966346153846</v>
      </c>
    </row>
    <row r="10" spans="2:13" x14ac:dyDescent="0.3">
      <c r="B10" s="8">
        <f t="shared" si="6"/>
        <v>3</v>
      </c>
      <c r="C10" s="17">
        <v>28549.06</v>
      </c>
      <c r="D10" s="17">
        <f t="shared" si="0"/>
        <v>28549.06</v>
      </c>
      <c r="E10" s="17">
        <f t="shared" si="1"/>
        <v>2379.0883333333336</v>
      </c>
      <c r="F10" s="18">
        <f t="shared" si="2"/>
        <v>14.447904858299596</v>
      </c>
      <c r="G10" s="18">
        <f t="shared" si="3"/>
        <v>7.2239524291497981</v>
      </c>
      <c r="H10" s="18">
        <f t="shared" si="4"/>
        <v>2.8895809716599192</v>
      </c>
      <c r="I10" s="19">
        <f t="shared" si="5"/>
        <v>13.725509615384617</v>
      </c>
    </row>
    <row r="11" spans="2:13" x14ac:dyDescent="0.3">
      <c r="B11" s="8">
        <f t="shared" si="6"/>
        <v>4</v>
      </c>
      <c r="C11" s="17">
        <v>29544.42</v>
      </c>
      <c r="D11" s="17">
        <f t="shared" si="0"/>
        <v>29544.42</v>
      </c>
      <c r="E11" s="17">
        <f t="shared" si="1"/>
        <v>2462.0349999999999</v>
      </c>
      <c r="F11" s="18">
        <f t="shared" si="2"/>
        <v>14.95162955465587</v>
      </c>
      <c r="G11" s="18">
        <f t="shared" si="3"/>
        <v>7.4758147773279351</v>
      </c>
      <c r="H11" s="18">
        <f t="shared" si="4"/>
        <v>2.9903259109311739</v>
      </c>
      <c r="I11" s="19">
        <f t="shared" si="5"/>
        <v>14.204048076923076</v>
      </c>
    </row>
    <row r="12" spans="2:13" x14ac:dyDescent="0.3">
      <c r="B12" s="8">
        <f t="shared" si="6"/>
        <v>5</v>
      </c>
      <c r="C12" s="17">
        <v>29544.42</v>
      </c>
      <c r="D12" s="17">
        <f t="shared" si="0"/>
        <v>29544.42</v>
      </c>
      <c r="E12" s="17">
        <f t="shared" si="1"/>
        <v>2462.0349999999999</v>
      </c>
      <c r="F12" s="18">
        <f t="shared" si="2"/>
        <v>14.95162955465587</v>
      </c>
      <c r="G12" s="18">
        <f t="shared" si="3"/>
        <v>7.4758147773279351</v>
      </c>
      <c r="H12" s="18">
        <f t="shared" si="4"/>
        <v>2.9903259109311739</v>
      </c>
      <c r="I12" s="19">
        <f t="shared" si="5"/>
        <v>14.204048076923076</v>
      </c>
    </row>
    <row r="13" spans="2:13" x14ac:dyDescent="0.3">
      <c r="B13" s="8">
        <f t="shared" si="6"/>
        <v>6</v>
      </c>
      <c r="C13" s="17">
        <v>30313</v>
      </c>
      <c r="D13" s="17">
        <f t="shared" si="0"/>
        <v>30313</v>
      </c>
      <c r="E13" s="17">
        <f t="shared" si="1"/>
        <v>2526.0833333333335</v>
      </c>
      <c r="F13" s="18">
        <f t="shared" si="2"/>
        <v>15.340587044534413</v>
      </c>
      <c r="G13" s="18">
        <f t="shared" si="3"/>
        <v>7.6702935222672064</v>
      </c>
      <c r="H13" s="18">
        <f t="shared" si="4"/>
        <v>3.0681174089068826</v>
      </c>
      <c r="I13" s="19">
        <f t="shared" si="5"/>
        <v>14.573557692307693</v>
      </c>
    </row>
    <row r="14" spans="2:13" x14ac:dyDescent="0.3">
      <c r="B14" s="8">
        <f t="shared" si="6"/>
        <v>7</v>
      </c>
      <c r="C14" s="17">
        <v>30313</v>
      </c>
      <c r="D14" s="17">
        <f t="shared" si="0"/>
        <v>30313</v>
      </c>
      <c r="E14" s="17">
        <f t="shared" si="1"/>
        <v>2526.0833333333335</v>
      </c>
      <c r="F14" s="18">
        <f t="shared" si="2"/>
        <v>15.340587044534413</v>
      </c>
      <c r="G14" s="18">
        <f t="shared" si="3"/>
        <v>7.6702935222672064</v>
      </c>
      <c r="H14" s="18">
        <f t="shared" si="4"/>
        <v>3.0681174089068826</v>
      </c>
      <c r="I14" s="19">
        <f t="shared" si="5"/>
        <v>14.573557692307693</v>
      </c>
    </row>
    <row r="15" spans="2:13" x14ac:dyDescent="0.3">
      <c r="B15" s="8">
        <f t="shared" si="6"/>
        <v>8</v>
      </c>
      <c r="C15" s="17">
        <v>31731.68</v>
      </c>
      <c r="D15" s="17">
        <f t="shared" si="0"/>
        <v>31731.68</v>
      </c>
      <c r="E15" s="17">
        <f t="shared" si="1"/>
        <v>2644.3066666666668</v>
      </c>
      <c r="F15" s="18">
        <f t="shared" si="2"/>
        <v>16.058542510121459</v>
      </c>
      <c r="G15" s="18">
        <f t="shared" si="3"/>
        <v>8.0292712550607295</v>
      </c>
      <c r="H15" s="18">
        <f t="shared" si="4"/>
        <v>3.2117085020242917</v>
      </c>
      <c r="I15" s="19">
        <f t="shared" si="5"/>
        <v>15.255615384615385</v>
      </c>
    </row>
    <row r="16" spans="2:13" x14ac:dyDescent="0.3">
      <c r="B16" s="8">
        <f t="shared" si="6"/>
        <v>9</v>
      </c>
      <c r="C16" s="17">
        <v>31731.68</v>
      </c>
      <c r="D16" s="17">
        <f t="shared" si="0"/>
        <v>31731.68</v>
      </c>
      <c r="E16" s="17">
        <f t="shared" si="1"/>
        <v>2644.3066666666668</v>
      </c>
      <c r="F16" s="18">
        <f t="shared" si="2"/>
        <v>16.058542510121459</v>
      </c>
      <c r="G16" s="18">
        <f t="shared" si="3"/>
        <v>8.0292712550607295</v>
      </c>
      <c r="H16" s="18">
        <f t="shared" si="4"/>
        <v>3.2117085020242917</v>
      </c>
      <c r="I16" s="19">
        <f t="shared" si="5"/>
        <v>15.255615384615385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32918.76</v>
      </c>
      <c r="E17" s="17">
        <f t="shared" si="1"/>
        <v>2743.23</v>
      </c>
      <c r="F17" s="18">
        <f t="shared" si="2"/>
        <v>16.659291497975708</v>
      </c>
      <c r="G17" s="18">
        <f t="shared" si="3"/>
        <v>8.3296457489878541</v>
      </c>
      <c r="H17" s="18">
        <f t="shared" si="4"/>
        <v>3.3318582995951416</v>
      </c>
      <c r="I17" s="19">
        <f t="shared" si="5"/>
        <v>15.826326923076923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32918.76</v>
      </c>
      <c r="E18" s="17">
        <f t="shared" si="1"/>
        <v>2743.23</v>
      </c>
      <c r="F18" s="18">
        <f t="shared" si="2"/>
        <v>16.659291497975708</v>
      </c>
      <c r="G18" s="18">
        <f t="shared" si="3"/>
        <v>8.3296457489878541</v>
      </c>
      <c r="H18" s="18">
        <f t="shared" si="4"/>
        <v>3.3318582995951416</v>
      </c>
      <c r="I18" s="19">
        <f t="shared" si="5"/>
        <v>15.826326923076923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33918.949999999997</v>
      </c>
      <c r="E19" s="17">
        <f t="shared" si="1"/>
        <v>2826.5791666666664</v>
      </c>
      <c r="F19" s="18">
        <f t="shared" si="2"/>
        <v>17.165460526315787</v>
      </c>
      <c r="G19" s="18">
        <f t="shared" si="3"/>
        <v>8.5827302631578934</v>
      </c>
      <c r="H19" s="18">
        <f t="shared" si="4"/>
        <v>3.4330921052631576</v>
      </c>
      <c r="I19" s="19">
        <f t="shared" si="5"/>
        <v>16.307187499999998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33918.949999999997</v>
      </c>
      <c r="E20" s="17">
        <f t="shared" si="1"/>
        <v>2826.5791666666664</v>
      </c>
      <c r="F20" s="18">
        <f t="shared" si="2"/>
        <v>17.165460526315787</v>
      </c>
      <c r="G20" s="18">
        <f t="shared" si="3"/>
        <v>8.5827302631578934</v>
      </c>
      <c r="H20" s="18">
        <f t="shared" si="4"/>
        <v>3.4330921052631576</v>
      </c>
      <c r="I20" s="19">
        <f t="shared" si="5"/>
        <v>16.307187499999998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35337.629999999997</v>
      </c>
      <c r="E21" s="17">
        <f t="shared" si="1"/>
        <v>2944.8024999999998</v>
      </c>
      <c r="F21" s="18">
        <f t="shared" si="2"/>
        <v>17.883415991902833</v>
      </c>
      <c r="G21" s="18">
        <f t="shared" si="3"/>
        <v>8.9417079959514165</v>
      </c>
      <c r="H21" s="18">
        <f t="shared" si="4"/>
        <v>3.5766831983805667</v>
      </c>
      <c r="I21" s="19">
        <f t="shared" si="5"/>
        <v>16.989245192307692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35337.629999999997</v>
      </c>
      <c r="E22" s="17">
        <f t="shared" si="1"/>
        <v>2944.8024999999998</v>
      </c>
      <c r="F22" s="18">
        <f t="shared" si="2"/>
        <v>17.883415991902833</v>
      </c>
      <c r="G22" s="18">
        <f t="shared" si="3"/>
        <v>8.9417079959514165</v>
      </c>
      <c r="H22" s="18">
        <f t="shared" si="4"/>
        <v>3.5766831983805667</v>
      </c>
      <c r="I22" s="19">
        <f t="shared" si="5"/>
        <v>16.989245192307692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36756.31</v>
      </c>
      <c r="E23" s="17">
        <f t="shared" si="1"/>
        <v>3063.0258333333331</v>
      </c>
      <c r="F23" s="18">
        <f t="shared" si="2"/>
        <v>18.601371457489876</v>
      </c>
      <c r="G23" s="18">
        <f t="shared" si="3"/>
        <v>9.3006857287449378</v>
      </c>
      <c r="H23" s="18">
        <f t="shared" si="4"/>
        <v>3.720274291497975</v>
      </c>
      <c r="I23" s="19">
        <f t="shared" si="5"/>
        <v>17.671302884615383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36756.31</v>
      </c>
      <c r="E24" s="17">
        <f t="shared" si="1"/>
        <v>3063.0258333333331</v>
      </c>
      <c r="F24" s="18">
        <f t="shared" si="2"/>
        <v>18.601371457489876</v>
      </c>
      <c r="G24" s="18">
        <f t="shared" si="3"/>
        <v>9.3006857287449378</v>
      </c>
      <c r="H24" s="18">
        <f t="shared" si="4"/>
        <v>3.720274291497975</v>
      </c>
      <c r="I24" s="19">
        <f t="shared" si="5"/>
        <v>17.671302884615383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38175</v>
      </c>
      <c r="E25" s="17">
        <f t="shared" si="1"/>
        <v>3181.25</v>
      </c>
      <c r="F25" s="18">
        <f t="shared" si="2"/>
        <v>19.319331983805668</v>
      </c>
      <c r="G25" s="18">
        <f t="shared" si="3"/>
        <v>9.659665991902834</v>
      </c>
      <c r="H25" s="18">
        <f t="shared" si="4"/>
        <v>3.8638663967611335</v>
      </c>
      <c r="I25" s="19">
        <f t="shared" si="5"/>
        <v>18.353365384615383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38175</v>
      </c>
      <c r="E26" s="17">
        <f t="shared" si="1"/>
        <v>3181.25</v>
      </c>
      <c r="F26" s="18">
        <f t="shared" si="2"/>
        <v>19.319331983805668</v>
      </c>
      <c r="G26" s="18">
        <f t="shared" si="3"/>
        <v>9.659665991902834</v>
      </c>
      <c r="H26" s="18">
        <f t="shared" si="4"/>
        <v>3.8638663967611335</v>
      </c>
      <c r="I26" s="19">
        <f t="shared" si="5"/>
        <v>18.353365384615383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39593.68</v>
      </c>
      <c r="E27" s="17">
        <f t="shared" si="1"/>
        <v>3299.4733333333334</v>
      </c>
      <c r="F27" s="18">
        <f t="shared" si="2"/>
        <v>20.037287449392714</v>
      </c>
      <c r="G27" s="18">
        <f t="shared" si="3"/>
        <v>10.018643724696357</v>
      </c>
      <c r="H27" s="18">
        <f t="shared" si="4"/>
        <v>4.0074574898785427</v>
      </c>
      <c r="I27" s="19">
        <f t="shared" si="5"/>
        <v>19.035423076923077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39593.68</v>
      </c>
      <c r="E28" s="17">
        <f t="shared" si="1"/>
        <v>3299.4733333333334</v>
      </c>
      <c r="F28" s="18">
        <f t="shared" si="2"/>
        <v>20.037287449392714</v>
      </c>
      <c r="G28" s="18">
        <f t="shared" si="3"/>
        <v>10.018643724696357</v>
      </c>
      <c r="H28" s="18">
        <f t="shared" si="4"/>
        <v>4.0074574898785427</v>
      </c>
      <c r="I28" s="19">
        <f t="shared" si="5"/>
        <v>19.035423076923077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41012.35</v>
      </c>
      <c r="E29" s="17">
        <f t="shared" si="1"/>
        <v>3417.6958333333332</v>
      </c>
      <c r="F29" s="18">
        <f t="shared" si="2"/>
        <v>20.755237854251011</v>
      </c>
      <c r="G29" s="18">
        <f t="shared" si="3"/>
        <v>10.377618927125505</v>
      </c>
      <c r="H29" s="18">
        <f t="shared" si="4"/>
        <v>4.1510475708502019</v>
      </c>
      <c r="I29" s="19">
        <f t="shared" si="5"/>
        <v>19.717475961538462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42431.05</v>
      </c>
      <c r="E30" s="17">
        <f t="shared" si="1"/>
        <v>3535.9208333333336</v>
      </c>
      <c r="F30" s="18">
        <f t="shared" si="2"/>
        <v>21.473203441295549</v>
      </c>
      <c r="G30" s="18">
        <f t="shared" si="3"/>
        <v>10.736601720647775</v>
      </c>
      <c r="H30" s="18">
        <f t="shared" si="4"/>
        <v>4.2946406882591095</v>
      </c>
      <c r="I30" s="19">
        <f t="shared" si="5"/>
        <v>20.399543269230772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43849.72</v>
      </c>
      <c r="E31" s="17">
        <f t="shared" si="1"/>
        <v>3654.1433333333334</v>
      </c>
      <c r="F31" s="18">
        <f t="shared" si="2"/>
        <v>22.191153846153846</v>
      </c>
      <c r="G31" s="18">
        <f t="shared" si="3"/>
        <v>11.095576923076923</v>
      </c>
      <c r="H31" s="18">
        <f t="shared" si="4"/>
        <v>4.4382307692307688</v>
      </c>
      <c r="I31" s="19">
        <f t="shared" si="5"/>
        <v>21.081596153846153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43929.279999999999</v>
      </c>
      <c r="E32" s="17">
        <f t="shared" si="1"/>
        <v>3660.7733333333331</v>
      </c>
      <c r="F32" s="18">
        <f t="shared" si="2"/>
        <v>22.231417004048584</v>
      </c>
      <c r="G32" s="18">
        <f t="shared" si="3"/>
        <v>11.115708502024292</v>
      </c>
      <c r="H32" s="18">
        <f t="shared" si="4"/>
        <v>4.4462834008097172</v>
      </c>
      <c r="I32" s="19">
        <f t="shared" si="5"/>
        <v>21.119846153846154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44003</v>
      </c>
      <c r="E33" s="17">
        <f t="shared" si="1"/>
        <v>3666.9166666666665</v>
      </c>
      <c r="F33" s="18">
        <f t="shared" si="2"/>
        <v>22.268724696356276</v>
      </c>
      <c r="G33" s="18">
        <f t="shared" si="3"/>
        <v>11.134362348178138</v>
      </c>
      <c r="H33" s="18">
        <f t="shared" si="4"/>
        <v>4.4537449392712549</v>
      </c>
      <c r="I33" s="19">
        <f t="shared" si="5"/>
        <v>21.155288461538461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44071.29</v>
      </c>
      <c r="E34" s="17">
        <f t="shared" si="1"/>
        <v>3672.6075000000001</v>
      </c>
      <c r="F34" s="18">
        <f t="shared" si="2"/>
        <v>22.303284412955467</v>
      </c>
      <c r="G34" s="18">
        <f t="shared" si="3"/>
        <v>11.151642206477733</v>
      </c>
      <c r="H34" s="18">
        <f t="shared" si="4"/>
        <v>4.4606568825910937</v>
      </c>
      <c r="I34" s="19">
        <f t="shared" si="5"/>
        <v>21.188120192307693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44134.57</v>
      </c>
      <c r="E35" s="17">
        <f t="shared" si="1"/>
        <v>3677.8808333333332</v>
      </c>
      <c r="F35" s="18">
        <f t="shared" si="2"/>
        <v>22.335308704453443</v>
      </c>
      <c r="G35" s="18">
        <f t="shared" si="3"/>
        <v>11.167654352226721</v>
      </c>
      <c r="H35" s="18">
        <f t="shared" si="4"/>
        <v>4.4670617408906885</v>
      </c>
      <c r="I35" s="19">
        <f t="shared" si="5"/>
        <v>21.218543269230768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44193.15</v>
      </c>
      <c r="E36" s="17">
        <f t="shared" si="1"/>
        <v>3682.7625000000003</v>
      </c>
      <c r="F36" s="18">
        <f t="shared" si="2"/>
        <v>22.364954453441296</v>
      </c>
      <c r="G36" s="18">
        <f t="shared" si="3"/>
        <v>11.182477226720648</v>
      </c>
      <c r="H36" s="18">
        <f t="shared" si="4"/>
        <v>4.4729908906882594</v>
      </c>
      <c r="I36" s="19">
        <f t="shared" si="5"/>
        <v>21.246706730769233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44247.47</v>
      </c>
      <c r="E37" s="17">
        <f t="shared" si="1"/>
        <v>3687.2891666666669</v>
      </c>
      <c r="F37" s="18">
        <f t="shared" si="2"/>
        <v>22.392444331983807</v>
      </c>
      <c r="G37" s="18">
        <f t="shared" si="3"/>
        <v>11.196222165991903</v>
      </c>
      <c r="H37" s="18">
        <f t="shared" si="4"/>
        <v>4.478488866396761</v>
      </c>
      <c r="I37" s="19">
        <f t="shared" si="5"/>
        <v>21.272822115384617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44297.74</v>
      </c>
      <c r="E38" s="17">
        <f t="shared" si="1"/>
        <v>3691.478333333333</v>
      </c>
      <c r="F38" s="18">
        <f t="shared" si="2"/>
        <v>22.417884615384615</v>
      </c>
      <c r="G38" s="18">
        <f t="shared" si="3"/>
        <v>11.208942307692308</v>
      </c>
      <c r="H38" s="18">
        <f t="shared" si="4"/>
        <v>4.4835769230769227</v>
      </c>
      <c r="I38" s="19">
        <f t="shared" si="5"/>
        <v>21.296990384615384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44344.3</v>
      </c>
      <c r="E39" s="17">
        <f t="shared" si="1"/>
        <v>3695.3583333333336</v>
      </c>
      <c r="F39" s="18">
        <f t="shared" si="2"/>
        <v>22.441447368421056</v>
      </c>
      <c r="G39" s="18">
        <f t="shared" si="3"/>
        <v>11.220723684210528</v>
      </c>
      <c r="H39" s="18">
        <f t="shared" si="4"/>
        <v>4.4882894736842109</v>
      </c>
      <c r="I39" s="19">
        <f t="shared" si="5"/>
        <v>21.319375000000001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44387.41</v>
      </c>
      <c r="E40" s="17">
        <f t="shared" si="1"/>
        <v>3698.9508333333338</v>
      </c>
      <c r="F40" s="18">
        <f t="shared" si="2"/>
        <v>22.463264170040489</v>
      </c>
      <c r="G40" s="18">
        <f t="shared" si="3"/>
        <v>11.231632085020244</v>
      </c>
      <c r="H40" s="18">
        <f t="shared" si="4"/>
        <v>4.4926528340080978</v>
      </c>
      <c r="I40" s="19">
        <f t="shared" si="5"/>
        <v>21.340100961538464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44427.34</v>
      </c>
      <c r="E41" s="17">
        <f t="shared" si="1"/>
        <v>3702.2783333333332</v>
      </c>
      <c r="F41" s="18">
        <f t="shared" si="2"/>
        <v>22.483471659919026</v>
      </c>
      <c r="G41" s="18">
        <f t="shared" si="3"/>
        <v>11.241735829959513</v>
      </c>
      <c r="H41" s="18">
        <f t="shared" si="4"/>
        <v>4.4966943319838055</v>
      </c>
      <c r="I41" s="19">
        <f t="shared" si="5"/>
        <v>21.359298076923075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44464.29</v>
      </c>
      <c r="E42" s="21">
        <f t="shared" si="1"/>
        <v>3705.3575000000001</v>
      </c>
      <c r="F42" s="22">
        <f t="shared" si="2"/>
        <v>22.502171052631578</v>
      </c>
      <c r="G42" s="22">
        <f t="shared" si="3"/>
        <v>11.251085526315789</v>
      </c>
      <c r="H42" s="22">
        <f t="shared" si="4"/>
        <v>4.5004342105263158</v>
      </c>
      <c r="I42" s="23">
        <f t="shared" si="5"/>
        <v>21.377062500000001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11</v>
      </c>
      <c r="C1" s="59" t="s">
        <v>48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77</v>
      </c>
      <c r="L5" s="63" t="s">
        <v>78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 t="s">
        <v>80</v>
      </c>
      <c r="L6" s="63" t="s">
        <v>81</v>
      </c>
      <c r="M6" s="2"/>
    </row>
    <row r="7" spans="2:13" x14ac:dyDescent="0.3">
      <c r="B7" s="8">
        <v>0</v>
      </c>
      <c r="C7" s="17">
        <v>29736.12</v>
      </c>
      <c r="D7" s="17">
        <f t="shared" ref="D7:D42" si="0">C7*$I$1</f>
        <v>29736.12</v>
      </c>
      <c r="E7" s="17">
        <f t="shared" ref="E7:E42" si="1">C7/12*$I$1</f>
        <v>2478.0099999999998</v>
      </c>
      <c r="F7" s="18">
        <f t="shared" ref="F7:F42" si="2">D7/1976</f>
        <v>15.048643724696356</v>
      </c>
      <c r="G7" s="18">
        <f>F7/2</f>
        <v>7.5243218623481782</v>
      </c>
      <c r="H7" s="18">
        <f>F7/5</f>
        <v>3.0097287449392711</v>
      </c>
      <c r="I7" s="19">
        <f>D7/2080</f>
        <v>14.296211538461538</v>
      </c>
      <c r="K7" s="64" t="s">
        <v>83</v>
      </c>
      <c r="L7" s="63" t="s">
        <v>84</v>
      </c>
    </row>
    <row r="8" spans="2:13" x14ac:dyDescent="0.3">
      <c r="B8" s="8">
        <f>B7+1</f>
        <v>1</v>
      </c>
      <c r="C8" s="17">
        <v>29736.12</v>
      </c>
      <c r="D8" s="17">
        <f t="shared" si="0"/>
        <v>29736.12</v>
      </c>
      <c r="E8" s="17">
        <f t="shared" si="1"/>
        <v>2478.0099999999998</v>
      </c>
      <c r="F8" s="18">
        <f t="shared" si="2"/>
        <v>15.048643724696356</v>
      </c>
      <c r="G8" s="18">
        <f t="shared" ref="G8:G42" si="3">F8/2</f>
        <v>7.5243218623481782</v>
      </c>
      <c r="H8" s="18">
        <f t="shared" ref="H8:H42" si="4">F8/5</f>
        <v>3.0097287449392711</v>
      </c>
      <c r="I8" s="19">
        <f t="shared" ref="I8:I42" si="5">D8/2080</f>
        <v>14.296211538461538</v>
      </c>
      <c r="K8" s="64">
        <v>410</v>
      </c>
      <c r="L8" s="63" t="s">
        <v>82</v>
      </c>
    </row>
    <row r="9" spans="2:13" x14ac:dyDescent="0.3">
      <c r="B9" s="8">
        <f t="shared" ref="B9:B42" si="6">B8+1</f>
        <v>2</v>
      </c>
      <c r="C9" s="17">
        <v>30483.61</v>
      </c>
      <c r="D9" s="17">
        <f t="shared" si="0"/>
        <v>30483.61</v>
      </c>
      <c r="E9" s="17">
        <f t="shared" si="1"/>
        <v>2540.3008333333332</v>
      </c>
      <c r="F9" s="18">
        <f t="shared" si="2"/>
        <v>15.426928137651823</v>
      </c>
      <c r="G9" s="18">
        <f t="shared" si="3"/>
        <v>7.7134640688259113</v>
      </c>
      <c r="H9" s="18">
        <f t="shared" si="4"/>
        <v>3.0853856275303646</v>
      </c>
      <c r="I9" s="19">
        <f t="shared" si="5"/>
        <v>14.655581730769232</v>
      </c>
      <c r="K9" s="64">
        <v>610</v>
      </c>
      <c r="L9" s="63" t="s">
        <v>79</v>
      </c>
    </row>
    <row r="10" spans="2:13" x14ac:dyDescent="0.3">
      <c r="B10" s="8">
        <f t="shared" si="6"/>
        <v>3</v>
      </c>
      <c r="C10" s="17">
        <v>31614.7</v>
      </c>
      <c r="D10" s="17">
        <f t="shared" si="0"/>
        <v>31614.7</v>
      </c>
      <c r="E10" s="17">
        <f t="shared" si="1"/>
        <v>2634.5583333333334</v>
      </c>
      <c r="F10" s="18">
        <f t="shared" si="2"/>
        <v>15.999342105263159</v>
      </c>
      <c r="G10" s="18">
        <f t="shared" si="3"/>
        <v>7.9996710526315793</v>
      </c>
      <c r="H10" s="18">
        <f t="shared" si="4"/>
        <v>3.1998684210526318</v>
      </c>
      <c r="I10" s="19">
        <f t="shared" si="5"/>
        <v>15.199375</v>
      </c>
      <c r="K10" s="64">
        <v>611</v>
      </c>
      <c r="L10" s="63" t="s">
        <v>133</v>
      </c>
    </row>
    <row r="11" spans="2:13" x14ac:dyDescent="0.3">
      <c r="B11" s="8">
        <f t="shared" si="6"/>
        <v>4</v>
      </c>
      <c r="C11" s="17">
        <v>32745.8</v>
      </c>
      <c r="D11" s="17">
        <f t="shared" si="0"/>
        <v>32745.8</v>
      </c>
      <c r="E11" s="17">
        <f t="shared" si="1"/>
        <v>2728.8166666666666</v>
      </c>
      <c r="F11" s="18">
        <f t="shared" si="2"/>
        <v>16.571761133603239</v>
      </c>
      <c r="G11" s="18">
        <f t="shared" si="3"/>
        <v>8.2858805668016196</v>
      </c>
      <c r="H11" s="18">
        <f t="shared" si="4"/>
        <v>3.314352226720648</v>
      </c>
      <c r="I11" s="19">
        <f t="shared" si="5"/>
        <v>15.743173076923076</v>
      </c>
    </row>
    <row r="12" spans="2:13" x14ac:dyDescent="0.3">
      <c r="B12" s="8">
        <f t="shared" si="6"/>
        <v>5</v>
      </c>
      <c r="C12" s="17">
        <v>32745.8</v>
      </c>
      <c r="D12" s="17">
        <f t="shared" si="0"/>
        <v>32745.8</v>
      </c>
      <c r="E12" s="17">
        <f t="shared" si="1"/>
        <v>2728.8166666666666</v>
      </c>
      <c r="F12" s="18">
        <f t="shared" si="2"/>
        <v>16.571761133603239</v>
      </c>
      <c r="G12" s="18">
        <f t="shared" si="3"/>
        <v>8.2858805668016196</v>
      </c>
      <c r="H12" s="18">
        <f t="shared" si="4"/>
        <v>3.314352226720648</v>
      </c>
      <c r="I12" s="19">
        <f t="shared" si="5"/>
        <v>15.743173076923076</v>
      </c>
    </row>
    <row r="13" spans="2:13" x14ac:dyDescent="0.3">
      <c r="B13" s="8">
        <f t="shared" si="6"/>
        <v>6</v>
      </c>
      <c r="C13" s="17">
        <v>33707.839999999997</v>
      </c>
      <c r="D13" s="17">
        <f t="shared" si="0"/>
        <v>33707.839999999997</v>
      </c>
      <c r="E13" s="17">
        <f t="shared" si="1"/>
        <v>2808.9866666666662</v>
      </c>
      <c r="F13" s="18">
        <f t="shared" si="2"/>
        <v>17.058623481781375</v>
      </c>
      <c r="G13" s="18">
        <f t="shared" si="3"/>
        <v>8.5293117408906873</v>
      </c>
      <c r="H13" s="18">
        <f t="shared" si="4"/>
        <v>3.4117246963562748</v>
      </c>
      <c r="I13" s="19">
        <f t="shared" si="5"/>
        <v>16.205692307692306</v>
      </c>
    </row>
    <row r="14" spans="2:13" x14ac:dyDescent="0.3">
      <c r="B14" s="8">
        <f t="shared" si="6"/>
        <v>7</v>
      </c>
      <c r="C14" s="17">
        <v>35499.43</v>
      </c>
      <c r="D14" s="17">
        <f t="shared" si="0"/>
        <v>35499.43</v>
      </c>
      <c r="E14" s="17">
        <f t="shared" si="1"/>
        <v>2958.2858333333334</v>
      </c>
      <c r="F14" s="18">
        <f t="shared" si="2"/>
        <v>17.965298582995953</v>
      </c>
      <c r="G14" s="18">
        <f t="shared" si="3"/>
        <v>8.9826492914979763</v>
      </c>
      <c r="H14" s="18">
        <f t="shared" si="4"/>
        <v>3.5930597165991904</v>
      </c>
      <c r="I14" s="19">
        <f t="shared" si="5"/>
        <v>17.067033653846153</v>
      </c>
    </row>
    <row r="15" spans="2:13" x14ac:dyDescent="0.3">
      <c r="B15" s="8">
        <f t="shared" si="6"/>
        <v>8</v>
      </c>
      <c r="C15" s="17">
        <v>35499.43</v>
      </c>
      <c r="D15" s="17">
        <f t="shared" si="0"/>
        <v>35499.43</v>
      </c>
      <c r="E15" s="17">
        <f t="shared" si="1"/>
        <v>2958.2858333333334</v>
      </c>
      <c r="F15" s="18">
        <f t="shared" si="2"/>
        <v>17.965298582995953</v>
      </c>
      <c r="G15" s="18">
        <f t="shared" si="3"/>
        <v>8.9826492914979763</v>
      </c>
      <c r="H15" s="18">
        <f t="shared" si="4"/>
        <v>3.5930597165991904</v>
      </c>
      <c r="I15" s="19">
        <f t="shared" si="5"/>
        <v>17.067033653846153</v>
      </c>
    </row>
    <row r="16" spans="2:13" x14ac:dyDescent="0.3">
      <c r="B16" s="8">
        <f t="shared" si="6"/>
        <v>9</v>
      </c>
      <c r="C16" s="17">
        <v>36428.870000000003</v>
      </c>
      <c r="D16" s="17">
        <f t="shared" si="0"/>
        <v>36428.870000000003</v>
      </c>
      <c r="E16" s="17">
        <f t="shared" si="1"/>
        <v>3035.7391666666667</v>
      </c>
      <c r="F16" s="18">
        <f t="shared" si="2"/>
        <v>18.435662955465588</v>
      </c>
      <c r="G16" s="18">
        <f t="shared" si="3"/>
        <v>9.2178314777327941</v>
      </c>
      <c r="H16" s="18">
        <f t="shared" si="4"/>
        <v>3.6871325910931176</v>
      </c>
      <c r="I16" s="19">
        <f t="shared" si="5"/>
        <v>17.513879807692309</v>
      </c>
    </row>
    <row r="17" spans="2:9" x14ac:dyDescent="0.3">
      <c r="B17" s="8">
        <f t="shared" si="6"/>
        <v>10</v>
      </c>
      <c r="C17" s="17">
        <v>36932.120000000003</v>
      </c>
      <c r="D17" s="17">
        <f t="shared" si="0"/>
        <v>36932.120000000003</v>
      </c>
      <c r="E17" s="17">
        <f t="shared" si="1"/>
        <v>3077.6766666666667</v>
      </c>
      <c r="F17" s="18">
        <f t="shared" si="2"/>
        <v>18.690344129554656</v>
      </c>
      <c r="G17" s="18">
        <f t="shared" si="3"/>
        <v>9.3451720647773282</v>
      </c>
      <c r="H17" s="18">
        <f t="shared" si="4"/>
        <v>3.7380688259109314</v>
      </c>
      <c r="I17" s="19">
        <f t="shared" si="5"/>
        <v>17.755826923076924</v>
      </c>
    </row>
    <row r="18" spans="2:9" x14ac:dyDescent="0.3">
      <c r="B18" s="8">
        <f t="shared" si="6"/>
        <v>11</v>
      </c>
      <c r="C18" s="17">
        <v>37357.769999999997</v>
      </c>
      <c r="D18" s="17">
        <f t="shared" si="0"/>
        <v>37357.769999999997</v>
      </c>
      <c r="E18" s="17">
        <f t="shared" si="1"/>
        <v>3113.1474999999996</v>
      </c>
      <c r="F18" s="18">
        <f t="shared" si="2"/>
        <v>18.905754048582995</v>
      </c>
      <c r="G18" s="18">
        <f t="shared" si="3"/>
        <v>9.4528770242914977</v>
      </c>
      <c r="H18" s="18">
        <f t="shared" si="4"/>
        <v>3.7811508097165989</v>
      </c>
      <c r="I18" s="19">
        <f t="shared" si="5"/>
        <v>17.960466346153844</v>
      </c>
    </row>
    <row r="19" spans="2:9" x14ac:dyDescent="0.3">
      <c r="B19" s="8">
        <f t="shared" si="6"/>
        <v>12</v>
      </c>
      <c r="C19" s="17">
        <v>38544.26</v>
      </c>
      <c r="D19" s="17">
        <f t="shared" si="0"/>
        <v>38544.26</v>
      </c>
      <c r="E19" s="17">
        <f t="shared" si="1"/>
        <v>3212.021666666667</v>
      </c>
      <c r="F19" s="18">
        <f t="shared" si="2"/>
        <v>19.506204453441295</v>
      </c>
      <c r="G19" s="18">
        <f t="shared" si="3"/>
        <v>9.7531022267206477</v>
      </c>
      <c r="H19" s="18">
        <f t="shared" si="4"/>
        <v>3.9012408906882592</v>
      </c>
      <c r="I19" s="19">
        <f t="shared" si="5"/>
        <v>18.530894230769231</v>
      </c>
    </row>
    <row r="20" spans="2:9" x14ac:dyDescent="0.3">
      <c r="B20" s="8">
        <f t="shared" si="6"/>
        <v>13</v>
      </c>
      <c r="C20" s="17">
        <v>38544.26</v>
      </c>
      <c r="D20" s="17">
        <f t="shared" si="0"/>
        <v>38544.26</v>
      </c>
      <c r="E20" s="17">
        <f t="shared" si="1"/>
        <v>3212.021666666667</v>
      </c>
      <c r="F20" s="18">
        <f t="shared" si="2"/>
        <v>19.506204453441295</v>
      </c>
      <c r="G20" s="18">
        <f t="shared" si="3"/>
        <v>9.7531022267206477</v>
      </c>
      <c r="H20" s="18">
        <f t="shared" si="4"/>
        <v>3.9012408906882592</v>
      </c>
      <c r="I20" s="19">
        <f t="shared" si="5"/>
        <v>18.530894230769231</v>
      </c>
    </row>
    <row r="21" spans="2:9" x14ac:dyDescent="0.3">
      <c r="B21" s="8">
        <f t="shared" si="6"/>
        <v>14</v>
      </c>
      <c r="C21" s="17">
        <v>40156.39</v>
      </c>
      <c r="D21" s="17">
        <f t="shared" si="0"/>
        <v>40156.39</v>
      </c>
      <c r="E21" s="17">
        <f t="shared" si="1"/>
        <v>3346.3658333333333</v>
      </c>
      <c r="F21" s="18">
        <f t="shared" si="2"/>
        <v>20.322059716599188</v>
      </c>
      <c r="G21" s="18">
        <f t="shared" si="3"/>
        <v>10.161029858299594</v>
      </c>
      <c r="H21" s="18">
        <f t="shared" si="4"/>
        <v>4.064411943319838</v>
      </c>
      <c r="I21" s="19">
        <f t="shared" si="5"/>
        <v>19.305956730769232</v>
      </c>
    </row>
    <row r="22" spans="2:9" x14ac:dyDescent="0.3">
      <c r="B22" s="8">
        <f t="shared" si="6"/>
        <v>15</v>
      </c>
      <c r="C22" s="17">
        <v>40156.39</v>
      </c>
      <c r="D22" s="17">
        <f t="shared" si="0"/>
        <v>40156.39</v>
      </c>
      <c r="E22" s="17">
        <f t="shared" si="1"/>
        <v>3346.3658333333333</v>
      </c>
      <c r="F22" s="18">
        <f t="shared" si="2"/>
        <v>20.322059716599188</v>
      </c>
      <c r="G22" s="18">
        <f t="shared" si="3"/>
        <v>10.161029858299594</v>
      </c>
      <c r="H22" s="18">
        <f t="shared" si="4"/>
        <v>4.064411943319838</v>
      </c>
      <c r="I22" s="19">
        <f t="shared" si="5"/>
        <v>19.305956730769232</v>
      </c>
    </row>
    <row r="23" spans="2:9" x14ac:dyDescent="0.3">
      <c r="B23" s="8">
        <f t="shared" si="6"/>
        <v>16</v>
      </c>
      <c r="C23" s="17">
        <v>42415.47</v>
      </c>
      <c r="D23" s="17">
        <f t="shared" si="0"/>
        <v>42415.47</v>
      </c>
      <c r="E23" s="17">
        <f t="shared" si="1"/>
        <v>3534.6224999999999</v>
      </c>
      <c r="F23" s="18">
        <f t="shared" si="2"/>
        <v>21.465318825910931</v>
      </c>
      <c r="G23" s="18">
        <f t="shared" si="3"/>
        <v>10.732659412955465</v>
      </c>
      <c r="H23" s="18">
        <f t="shared" si="4"/>
        <v>4.2930637651821861</v>
      </c>
      <c r="I23" s="19">
        <f t="shared" si="5"/>
        <v>20.392052884615385</v>
      </c>
    </row>
    <row r="24" spans="2:9" x14ac:dyDescent="0.3">
      <c r="B24" s="8">
        <f t="shared" si="6"/>
        <v>17</v>
      </c>
      <c r="C24" s="17">
        <v>43344.37</v>
      </c>
      <c r="D24" s="17">
        <f t="shared" si="0"/>
        <v>43344.37</v>
      </c>
      <c r="E24" s="17">
        <f t="shared" si="1"/>
        <v>3612.0308333333337</v>
      </c>
      <c r="F24" s="18">
        <f t="shared" si="2"/>
        <v>21.935409919028341</v>
      </c>
      <c r="G24" s="18">
        <f t="shared" si="3"/>
        <v>10.967704959514171</v>
      </c>
      <c r="H24" s="18">
        <f t="shared" si="4"/>
        <v>4.3870819838056683</v>
      </c>
      <c r="I24" s="19">
        <f t="shared" si="5"/>
        <v>20.838639423076923</v>
      </c>
    </row>
    <row r="25" spans="2:9" x14ac:dyDescent="0.3">
      <c r="B25" s="8">
        <f t="shared" si="6"/>
        <v>18</v>
      </c>
      <c r="C25" s="17">
        <v>44674.400000000001</v>
      </c>
      <c r="D25" s="17">
        <f t="shared" si="0"/>
        <v>44674.400000000001</v>
      </c>
      <c r="E25" s="17">
        <f t="shared" si="1"/>
        <v>3722.8666666666668</v>
      </c>
      <c r="F25" s="18">
        <f t="shared" si="2"/>
        <v>22.6085020242915</v>
      </c>
      <c r="G25" s="18">
        <f t="shared" si="3"/>
        <v>11.30425101214575</v>
      </c>
      <c r="H25" s="18">
        <f t="shared" si="4"/>
        <v>4.5217004048582998</v>
      </c>
      <c r="I25" s="19">
        <f t="shared" si="5"/>
        <v>21.478076923076923</v>
      </c>
    </row>
    <row r="26" spans="2:9" x14ac:dyDescent="0.3">
      <c r="B26" s="8">
        <f t="shared" si="6"/>
        <v>19</v>
      </c>
      <c r="C26" s="17">
        <v>45603.3</v>
      </c>
      <c r="D26" s="17">
        <f t="shared" si="0"/>
        <v>45603.3</v>
      </c>
      <c r="E26" s="17">
        <f t="shared" si="1"/>
        <v>3800.2750000000001</v>
      </c>
      <c r="F26" s="18">
        <f t="shared" si="2"/>
        <v>23.078593117408907</v>
      </c>
      <c r="G26" s="18">
        <f t="shared" si="3"/>
        <v>11.539296558704454</v>
      </c>
      <c r="H26" s="18">
        <f t="shared" si="4"/>
        <v>4.6157186234817811</v>
      </c>
      <c r="I26" s="19">
        <f t="shared" si="5"/>
        <v>21.924663461538461</v>
      </c>
    </row>
    <row r="27" spans="2:9" x14ac:dyDescent="0.3">
      <c r="B27" s="8">
        <f t="shared" si="6"/>
        <v>20</v>
      </c>
      <c r="C27" s="17">
        <v>45603.3</v>
      </c>
      <c r="D27" s="17">
        <f t="shared" si="0"/>
        <v>45603.3</v>
      </c>
      <c r="E27" s="17">
        <f t="shared" si="1"/>
        <v>3800.2750000000001</v>
      </c>
      <c r="F27" s="18">
        <f t="shared" si="2"/>
        <v>23.078593117408907</v>
      </c>
      <c r="G27" s="18">
        <f t="shared" si="3"/>
        <v>11.539296558704454</v>
      </c>
      <c r="H27" s="18">
        <f t="shared" si="4"/>
        <v>4.6157186234817811</v>
      </c>
      <c r="I27" s="19">
        <f t="shared" si="5"/>
        <v>21.924663461538461</v>
      </c>
    </row>
    <row r="28" spans="2:9" x14ac:dyDescent="0.3">
      <c r="B28" s="8">
        <f t="shared" si="6"/>
        <v>21</v>
      </c>
      <c r="C28" s="17">
        <v>46532.2</v>
      </c>
      <c r="D28" s="17">
        <f t="shared" si="0"/>
        <v>46532.2</v>
      </c>
      <c r="E28" s="17">
        <f t="shared" si="1"/>
        <v>3877.6833333333329</v>
      </c>
      <c r="F28" s="18">
        <f t="shared" si="2"/>
        <v>23.548684210526314</v>
      </c>
      <c r="G28" s="18">
        <f t="shared" si="3"/>
        <v>11.774342105263157</v>
      </c>
      <c r="H28" s="18">
        <f t="shared" si="4"/>
        <v>4.7097368421052632</v>
      </c>
      <c r="I28" s="19">
        <f t="shared" si="5"/>
        <v>22.37125</v>
      </c>
    </row>
    <row r="29" spans="2:9" x14ac:dyDescent="0.3">
      <c r="B29" s="8">
        <f t="shared" si="6"/>
        <v>22</v>
      </c>
      <c r="C29" s="17">
        <v>46604.95</v>
      </c>
      <c r="D29" s="17">
        <f t="shared" si="0"/>
        <v>46604.95</v>
      </c>
      <c r="E29" s="17">
        <f t="shared" si="1"/>
        <v>3883.7458333333329</v>
      </c>
      <c r="F29" s="18">
        <f t="shared" si="2"/>
        <v>23.585501012145748</v>
      </c>
      <c r="G29" s="18">
        <f t="shared" si="3"/>
        <v>11.792750506072874</v>
      </c>
      <c r="H29" s="18">
        <f t="shared" si="4"/>
        <v>4.7171002024291493</v>
      </c>
      <c r="I29" s="19">
        <f t="shared" si="5"/>
        <v>22.40622596153846</v>
      </c>
    </row>
    <row r="30" spans="2:9" x14ac:dyDescent="0.3">
      <c r="B30" s="8">
        <f t="shared" si="6"/>
        <v>23</v>
      </c>
      <c r="C30" s="17">
        <v>48217.09</v>
      </c>
      <c r="D30" s="17">
        <f t="shared" si="0"/>
        <v>48217.09</v>
      </c>
      <c r="E30" s="17">
        <f t="shared" si="1"/>
        <v>4018.0908333333332</v>
      </c>
      <c r="F30" s="18">
        <f t="shared" si="2"/>
        <v>24.401361336032387</v>
      </c>
      <c r="G30" s="18">
        <f t="shared" si="3"/>
        <v>12.200680668016194</v>
      </c>
      <c r="H30" s="18">
        <f t="shared" si="4"/>
        <v>4.8802722672064771</v>
      </c>
      <c r="I30" s="19">
        <f t="shared" si="5"/>
        <v>23.181293269230768</v>
      </c>
    </row>
    <row r="31" spans="2:9" x14ac:dyDescent="0.3">
      <c r="B31" s="8">
        <f t="shared" si="6"/>
        <v>24</v>
      </c>
      <c r="C31" s="17">
        <v>49829.24</v>
      </c>
      <c r="D31" s="17">
        <f t="shared" si="0"/>
        <v>49829.24</v>
      </c>
      <c r="E31" s="17">
        <f t="shared" si="1"/>
        <v>4152.4366666666665</v>
      </c>
      <c r="F31" s="18">
        <f t="shared" si="2"/>
        <v>25.217226720647773</v>
      </c>
      <c r="G31" s="18">
        <f t="shared" si="3"/>
        <v>12.608613360323886</v>
      </c>
      <c r="H31" s="18">
        <f t="shared" si="4"/>
        <v>5.0434453441295544</v>
      </c>
      <c r="I31" s="19">
        <f t="shared" si="5"/>
        <v>23.956365384615385</v>
      </c>
    </row>
    <row r="32" spans="2:9" x14ac:dyDescent="0.3">
      <c r="B32" s="8">
        <f t="shared" si="6"/>
        <v>25</v>
      </c>
      <c r="C32" s="17">
        <v>49919.64</v>
      </c>
      <c r="D32" s="17">
        <f t="shared" si="0"/>
        <v>49919.64</v>
      </c>
      <c r="E32" s="17">
        <f t="shared" si="1"/>
        <v>4159.97</v>
      </c>
      <c r="F32" s="18">
        <f t="shared" si="2"/>
        <v>25.262975708502022</v>
      </c>
      <c r="G32" s="18">
        <f t="shared" si="3"/>
        <v>12.631487854251011</v>
      </c>
      <c r="H32" s="18">
        <f t="shared" si="4"/>
        <v>5.0525951417004045</v>
      </c>
      <c r="I32" s="19">
        <f t="shared" si="5"/>
        <v>23.999826923076924</v>
      </c>
    </row>
    <row r="33" spans="2:9" x14ac:dyDescent="0.3">
      <c r="B33" s="8">
        <f t="shared" si="6"/>
        <v>26</v>
      </c>
      <c r="C33" s="17">
        <v>50003.41</v>
      </c>
      <c r="D33" s="17">
        <f t="shared" si="0"/>
        <v>50003.41</v>
      </c>
      <c r="E33" s="17">
        <f t="shared" si="1"/>
        <v>4166.9508333333333</v>
      </c>
      <c r="F33" s="18">
        <f t="shared" si="2"/>
        <v>25.305369433198383</v>
      </c>
      <c r="G33" s="18">
        <f t="shared" si="3"/>
        <v>12.652684716599191</v>
      </c>
      <c r="H33" s="18">
        <f t="shared" si="4"/>
        <v>5.0610738866396767</v>
      </c>
      <c r="I33" s="19">
        <f t="shared" si="5"/>
        <v>24.040100961538464</v>
      </c>
    </row>
    <row r="34" spans="2:9" x14ac:dyDescent="0.3">
      <c r="B34" s="8">
        <f t="shared" si="6"/>
        <v>27</v>
      </c>
      <c r="C34" s="17">
        <v>50081.02</v>
      </c>
      <c r="D34" s="17">
        <f t="shared" si="0"/>
        <v>50081.02</v>
      </c>
      <c r="E34" s="17">
        <f t="shared" si="1"/>
        <v>4173.4183333333331</v>
      </c>
      <c r="F34" s="18">
        <f t="shared" si="2"/>
        <v>25.344645748987851</v>
      </c>
      <c r="G34" s="18">
        <f t="shared" si="3"/>
        <v>12.672322874493926</v>
      </c>
      <c r="H34" s="18">
        <f t="shared" si="4"/>
        <v>5.0689291497975706</v>
      </c>
      <c r="I34" s="19">
        <f t="shared" si="5"/>
        <v>24.077413461538459</v>
      </c>
    </row>
    <row r="35" spans="2:9" x14ac:dyDescent="0.3">
      <c r="B35" s="8">
        <f t="shared" si="6"/>
        <v>28</v>
      </c>
      <c r="C35" s="17">
        <v>50152.92</v>
      </c>
      <c r="D35" s="17">
        <f t="shared" si="0"/>
        <v>50152.92</v>
      </c>
      <c r="E35" s="17">
        <f t="shared" si="1"/>
        <v>4179.41</v>
      </c>
      <c r="F35" s="18">
        <f t="shared" si="2"/>
        <v>25.381032388663968</v>
      </c>
      <c r="G35" s="18">
        <f t="shared" si="3"/>
        <v>12.690516194331984</v>
      </c>
      <c r="H35" s="18">
        <f t="shared" si="4"/>
        <v>5.0762064777327938</v>
      </c>
      <c r="I35" s="19">
        <f t="shared" si="5"/>
        <v>24.111980769230769</v>
      </c>
    </row>
    <row r="36" spans="2:9" x14ac:dyDescent="0.3">
      <c r="B36" s="8">
        <f t="shared" si="6"/>
        <v>29</v>
      </c>
      <c r="C36" s="17">
        <v>50219.5</v>
      </c>
      <c r="D36" s="17">
        <f t="shared" si="0"/>
        <v>50219.5</v>
      </c>
      <c r="E36" s="17">
        <f t="shared" si="1"/>
        <v>4184.958333333333</v>
      </c>
      <c r="F36" s="18">
        <f t="shared" si="2"/>
        <v>25.414726720647774</v>
      </c>
      <c r="G36" s="18">
        <f t="shared" si="3"/>
        <v>12.707363360323887</v>
      </c>
      <c r="H36" s="18">
        <f t="shared" si="4"/>
        <v>5.0829453441295547</v>
      </c>
      <c r="I36" s="19">
        <f t="shared" si="5"/>
        <v>24.143990384615385</v>
      </c>
    </row>
    <row r="37" spans="2:9" x14ac:dyDescent="0.3">
      <c r="B37" s="8">
        <f t="shared" si="6"/>
        <v>30</v>
      </c>
      <c r="C37" s="17">
        <v>50281.23</v>
      </c>
      <c r="D37" s="17">
        <f t="shared" si="0"/>
        <v>50281.23</v>
      </c>
      <c r="E37" s="17">
        <f t="shared" si="1"/>
        <v>4190.1025</v>
      </c>
      <c r="F37" s="18">
        <f t="shared" si="2"/>
        <v>25.445966599190285</v>
      </c>
      <c r="G37" s="18">
        <f t="shared" si="3"/>
        <v>12.722983299595143</v>
      </c>
      <c r="H37" s="18">
        <f t="shared" si="4"/>
        <v>5.0891933198380572</v>
      </c>
      <c r="I37" s="19">
        <f t="shared" si="5"/>
        <v>24.17366826923077</v>
      </c>
    </row>
    <row r="38" spans="2:9" x14ac:dyDescent="0.3">
      <c r="B38" s="8">
        <f t="shared" si="6"/>
        <v>31</v>
      </c>
      <c r="C38" s="17">
        <v>50338.35</v>
      </c>
      <c r="D38" s="17">
        <f t="shared" si="0"/>
        <v>50338.35</v>
      </c>
      <c r="E38" s="17">
        <f t="shared" si="1"/>
        <v>4194.8625000000002</v>
      </c>
      <c r="F38" s="18">
        <f t="shared" si="2"/>
        <v>25.474873481781376</v>
      </c>
      <c r="G38" s="18">
        <f t="shared" si="3"/>
        <v>12.737436740890688</v>
      </c>
      <c r="H38" s="18">
        <f t="shared" si="4"/>
        <v>5.0949746963562754</v>
      </c>
      <c r="I38" s="19">
        <f t="shared" si="5"/>
        <v>24.201129807692308</v>
      </c>
    </row>
    <row r="39" spans="2:9" x14ac:dyDescent="0.3">
      <c r="B39" s="8">
        <f t="shared" si="6"/>
        <v>32</v>
      </c>
      <c r="C39" s="17">
        <v>50391.26</v>
      </c>
      <c r="D39" s="17">
        <f t="shared" si="0"/>
        <v>50391.26</v>
      </c>
      <c r="E39" s="17">
        <f t="shared" si="1"/>
        <v>4199.2716666666665</v>
      </c>
      <c r="F39" s="18">
        <f t="shared" si="2"/>
        <v>25.501649797570852</v>
      </c>
      <c r="G39" s="18">
        <f t="shared" si="3"/>
        <v>12.750824898785426</v>
      </c>
      <c r="H39" s="18">
        <f t="shared" si="4"/>
        <v>5.1003299595141707</v>
      </c>
      <c r="I39" s="19">
        <f t="shared" si="5"/>
        <v>24.22656730769231</v>
      </c>
    </row>
    <row r="40" spans="2:9" x14ac:dyDescent="0.3">
      <c r="B40" s="8">
        <f t="shared" si="6"/>
        <v>33</v>
      </c>
      <c r="C40" s="17">
        <v>50440.24</v>
      </c>
      <c r="D40" s="17">
        <f t="shared" si="0"/>
        <v>50440.24</v>
      </c>
      <c r="E40" s="17">
        <f t="shared" si="1"/>
        <v>4203.3533333333335</v>
      </c>
      <c r="F40" s="18">
        <f t="shared" si="2"/>
        <v>25.52643724696356</v>
      </c>
      <c r="G40" s="18">
        <f t="shared" si="3"/>
        <v>12.76321862348178</v>
      </c>
      <c r="H40" s="18">
        <f t="shared" si="4"/>
        <v>5.1052874493927121</v>
      </c>
      <c r="I40" s="19">
        <f t="shared" si="5"/>
        <v>24.250115384615384</v>
      </c>
    </row>
    <row r="41" spans="2:9" x14ac:dyDescent="0.3">
      <c r="B41" s="8">
        <f t="shared" si="6"/>
        <v>34</v>
      </c>
      <c r="C41" s="17">
        <v>50485.62</v>
      </c>
      <c r="D41" s="17">
        <f t="shared" si="0"/>
        <v>50485.62</v>
      </c>
      <c r="E41" s="17">
        <f t="shared" si="1"/>
        <v>4207.1350000000002</v>
      </c>
      <c r="F41" s="18">
        <f t="shared" si="2"/>
        <v>25.549402834008099</v>
      </c>
      <c r="G41" s="18">
        <f t="shared" si="3"/>
        <v>12.774701417004049</v>
      </c>
      <c r="H41" s="18">
        <f t="shared" si="4"/>
        <v>5.1098805668016194</v>
      </c>
      <c r="I41" s="19">
        <f t="shared" si="5"/>
        <v>24.271932692307693</v>
      </c>
    </row>
    <row r="42" spans="2:9" x14ac:dyDescent="0.3">
      <c r="B42" s="20">
        <f t="shared" si="6"/>
        <v>35</v>
      </c>
      <c r="C42" s="21">
        <v>50527.61</v>
      </c>
      <c r="D42" s="21">
        <f t="shared" si="0"/>
        <v>50527.61</v>
      </c>
      <c r="E42" s="21">
        <f t="shared" si="1"/>
        <v>4210.6341666666667</v>
      </c>
      <c r="F42" s="22">
        <f t="shared" si="2"/>
        <v>25.570652834008097</v>
      </c>
      <c r="G42" s="22">
        <f t="shared" si="3"/>
        <v>12.785326417004049</v>
      </c>
      <c r="H42" s="22">
        <f t="shared" si="4"/>
        <v>5.1141305668016193</v>
      </c>
      <c r="I42" s="23">
        <f t="shared" si="5"/>
        <v>24.292120192307692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8.109375" style="2" bestFit="1" customWidth="1"/>
    <col min="13" max="13" width="9.6640625" style="2" customWidth="1"/>
    <col min="14" max="16384" width="8.88671875" style="2"/>
  </cols>
  <sheetData>
    <row r="1" spans="2:13" ht="21" x14ac:dyDescent="0.4">
      <c r="B1" s="59" t="s">
        <v>16</v>
      </c>
      <c r="C1" s="59" t="s">
        <v>49</v>
      </c>
      <c r="H1" s="60" t="s">
        <v>158</v>
      </c>
      <c r="I1" s="61">
        <f>Inhoud!C6</f>
        <v>1</v>
      </c>
    </row>
    <row r="2" spans="2:13" ht="14.4" x14ac:dyDescent="0.3">
      <c r="B2" s="4"/>
      <c r="E2" s="3"/>
      <c r="K2" s="48"/>
      <c r="L2" s="43"/>
    </row>
    <row r="3" spans="2:13" ht="14.4" x14ac:dyDescent="0.3">
      <c r="B3" s="1"/>
      <c r="C3" s="1"/>
      <c r="K3" s="49"/>
      <c r="L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280</v>
      </c>
      <c r="L5" s="63" t="s">
        <v>171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25666.77</v>
      </c>
      <c r="D7" s="17">
        <f t="shared" ref="D7:D42" si="0">C7*$I$1</f>
        <v>25666.77</v>
      </c>
      <c r="E7" s="17">
        <f t="shared" ref="E7:E42" si="1">C7/12*$I$1</f>
        <v>2138.8975</v>
      </c>
      <c r="F7" s="18">
        <f t="shared" ref="F7:F42" si="2">D7/1976</f>
        <v>12.989256072874495</v>
      </c>
      <c r="G7" s="18">
        <f>F7/2</f>
        <v>6.4946280364372475</v>
      </c>
      <c r="H7" s="18">
        <f>F7/5</f>
        <v>2.5978512145748991</v>
      </c>
      <c r="I7" s="19">
        <f>D7/2080</f>
        <v>12.339793269230769</v>
      </c>
    </row>
    <row r="8" spans="2:13" x14ac:dyDescent="0.3">
      <c r="B8" s="8">
        <f>B7+1</f>
        <v>1</v>
      </c>
      <c r="C8" s="17">
        <v>26136.69</v>
      </c>
      <c r="D8" s="17">
        <f t="shared" si="0"/>
        <v>26136.69</v>
      </c>
      <c r="E8" s="17">
        <f t="shared" si="1"/>
        <v>2178.0574999999999</v>
      </c>
      <c r="F8" s="18">
        <f t="shared" si="2"/>
        <v>13.22706983805668</v>
      </c>
      <c r="G8" s="18">
        <f t="shared" ref="G8:G42" si="3">F8/2</f>
        <v>6.6135349190283401</v>
      </c>
      <c r="H8" s="18">
        <f t="shared" ref="H8:H42" si="4">F8/5</f>
        <v>2.645413967611336</v>
      </c>
      <c r="I8" s="19">
        <f t="shared" ref="I8:I42" si="5">D8/2080</f>
        <v>12.565716346153845</v>
      </c>
    </row>
    <row r="9" spans="2:13" x14ac:dyDescent="0.3">
      <c r="B9" s="8">
        <f t="shared" ref="B9:B42" si="6">B8+1</f>
        <v>2</v>
      </c>
      <c r="C9" s="17">
        <v>26669.59</v>
      </c>
      <c r="D9" s="17">
        <f t="shared" si="0"/>
        <v>26669.59</v>
      </c>
      <c r="E9" s="17">
        <f t="shared" si="1"/>
        <v>2222.4658333333332</v>
      </c>
      <c r="F9" s="18">
        <f t="shared" si="2"/>
        <v>13.496756072874494</v>
      </c>
      <c r="G9" s="18">
        <f t="shared" si="3"/>
        <v>6.7483780364372468</v>
      </c>
      <c r="H9" s="18">
        <f t="shared" si="4"/>
        <v>2.6993512145748988</v>
      </c>
      <c r="I9" s="19">
        <f t="shared" si="5"/>
        <v>12.821918269230769</v>
      </c>
    </row>
    <row r="10" spans="2:13" x14ac:dyDescent="0.3">
      <c r="B10" s="8">
        <f t="shared" si="6"/>
        <v>3</v>
      </c>
      <c r="C10" s="17">
        <v>27625.45</v>
      </c>
      <c r="D10" s="17">
        <f t="shared" si="0"/>
        <v>27625.45</v>
      </c>
      <c r="E10" s="17">
        <f t="shared" si="1"/>
        <v>2302.1208333333334</v>
      </c>
      <c r="F10" s="18">
        <f t="shared" si="2"/>
        <v>13.980490890688259</v>
      </c>
      <c r="G10" s="18">
        <f t="shared" si="3"/>
        <v>6.9902454453441294</v>
      </c>
      <c r="H10" s="18">
        <f t="shared" si="4"/>
        <v>2.7960981781376519</v>
      </c>
      <c r="I10" s="19">
        <f t="shared" si="5"/>
        <v>13.281466346153847</v>
      </c>
    </row>
    <row r="11" spans="2:13" x14ac:dyDescent="0.3">
      <c r="B11" s="8">
        <f t="shared" si="6"/>
        <v>4</v>
      </c>
      <c r="C11" s="17">
        <v>28575.57</v>
      </c>
      <c r="D11" s="17">
        <f t="shared" si="0"/>
        <v>28575.57</v>
      </c>
      <c r="E11" s="17">
        <f t="shared" si="1"/>
        <v>2381.2975000000001</v>
      </c>
      <c r="F11" s="18">
        <f t="shared" si="2"/>
        <v>14.461320850202428</v>
      </c>
      <c r="G11" s="18">
        <f t="shared" si="3"/>
        <v>7.2306604251012141</v>
      </c>
      <c r="H11" s="18">
        <f t="shared" si="4"/>
        <v>2.8922641700404856</v>
      </c>
      <c r="I11" s="19">
        <f t="shared" si="5"/>
        <v>13.738254807692307</v>
      </c>
    </row>
    <row r="12" spans="2:13" x14ac:dyDescent="0.3">
      <c r="B12" s="8">
        <f t="shared" si="6"/>
        <v>5</v>
      </c>
      <c r="C12" s="17">
        <v>28581.3</v>
      </c>
      <c r="D12" s="17">
        <f t="shared" si="0"/>
        <v>28581.3</v>
      </c>
      <c r="E12" s="17">
        <f t="shared" si="1"/>
        <v>2381.7750000000001</v>
      </c>
      <c r="F12" s="18">
        <f t="shared" si="2"/>
        <v>14.46422064777328</v>
      </c>
      <c r="G12" s="18">
        <f t="shared" si="3"/>
        <v>7.2321103238866398</v>
      </c>
      <c r="H12" s="18">
        <f t="shared" si="4"/>
        <v>2.8928441295546561</v>
      </c>
      <c r="I12" s="19">
        <f t="shared" si="5"/>
        <v>13.741009615384614</v>
      </c>
    </row>
    <row r="13" spans="2:13" x14ac:dyDescent="0.3">
      <c r="B13" s="8">
        <f t="shared" si="6"/>
        <v>6</v>
      </c>
      <c r="C13" s="17">
        <v>29736.12</v>
      </c>
      <c r="D13" s="17">
        <f t="shared" si="0"/>
        <v>29736.12</v>
      </c>
      <c r="E13" s="17">
        <f t="shared" si="1"/>
        <v>2478.0099999999998</v>
      </c>
      <c r="F13" s="18">
        <f t="shared" si="2"/>
        <v>15.048643724696356</v>
      </c>
      <c r="G13" s="18">
        <f t="shared" si="3"/>
        <v>7.5243218623481782</v>
      </c>
      <c r="H13" s="18">
        <f t="shared" si="4"/>
        <v>3.0097287449392711</v>
      </c>
      <c r="I13" s="19">
        <f t="shared" si="5"/>
        <v>14.296211538461538</v>
      </c>
    </row>
    <row r="14" spans="2:13" x14ac:dyDescent="0.3">
      <c r="B14" s="8">
        <f t="shared" si="6"/>
        <v>7</v>
      </c>
      <c r="C14" s="17">
        <v>29736.12</v>
      </c>
      <c r="D14" s="17">
        <f t="shared" si="0"/>
        <v>29736.12</v>
      </c>
      <c r="E14" s="17">
        <f t="shared" si="1"/>
        <v>2478.0099999999998</v>
      </c>
      <c r="F14" s="18">
        <f t="shared" si="2"/>
        <v>15.048643724696356</v>
      </c>
      <c r="G14" s="18">
        <f t="shared" si="3"/>
        <v>7.5243218623481782</v>
      </c>
      <c r="H14" s="18">
        <f t="shared" si="4"/>
        <v>3.0097287449392711</v>
      </c>
      <c r="I14" s="19">
        <f t="shared" si="5"/>
        <v>14.296211538461538</v>
      </c>
    </row>
    <row r="15" spans="2:13" x14ac:dyDescent="0.3">
      <c r="B15" s="8">
        <f t="shared" si="6"/>
        <v>8</v>
      </c>
      <c r="C15" s="17">
        <v>30650.73</v>
      </c>
      <c r="D15" s="17">
        <f t="shared" si="0"/>
        <v>30650.73</v>
      </c>
      <c r="E15" s="17">
        <f t="shared" si="1"/>
        <v>2554.2275</v>
      </c>
      <c r="F15" s="18">
        <f t="shared" si="2"/>
        <v>15.511503036437247</v>
      </c>
      <c r="G15" s="18">
        <f t="shared" si="3"/>
        <v>7.7557515182186236</v>
      </c>
      <c r="H15" s="18">
        <f t="shared" si="4"/>
        <v>3.1023006072874493</v>
      </c>
      <c r="I15" s="19">
        <f t="shared" si="5"/>
        <v>14.735927884615384</v>
      </c>
    </row>
    <row r="16" spans="2:13" x14ac:dyDescent="0.3">
      <c r="B16" s="8">
        <f t="shared" si="6"/>
        <v>9</v>
      </c>
      <c r="C16" s="17">
        <v>30665.43</v>
      </c>
      <c r="D16" s="17">
        <f t="shared" si="0"/>
        <v>30665.43</v>
      </c>
      <c r="E16" s="17">
        <f t="shared" si="1"/>
        <v>2555.4524999999999</v>
      </c>
      <c r="F16" s="18">
        <f t="shared" si="2"/>
        <v>15.518942307692308</v>
      </c>
      <c r="G16" s="18">
        <f t="shared" si="3"/>
        <v>7.759471153846154</v>
      </c>
      <c r="H16" s="18">
        <f t="shared" si="4"/>
        <v>3.1037884615384614</v>
      </c>
      <c r="I16" s="19">
        <f t="shared" si="5"/>
        <v>14.742995192307692</v>
      </c>
    </row>
    <row r="17" spans="2:9" x14ac:dyDescent="0.3">
      <c r="B17" s="8">
        <f t="shared" si="6"/>
        <v>10</v>
      </c>
      <c r="C17" s="17">
        <v>32019.63</v>
      </c>
      <c r="D17" s="17">
        <f t="shared" si="0"/>
        <v>32019.63</v>
      </c>
      <c r="E17" s="17">
        <f t="shared" si="1"/>
        <v>2668.3025000000002</v>
      </c>
      <c r="F17" s="18">
        <f t="shared" si="2"/>
        <v>16.204266194331986</v>
      </c>
      <c r="G17" s="18">
        <f t="shared" si="3"/>
        <v>8.1021330971659928</v>
      </c>
      <c r="H17" s="18">
        <f t="shared" si="4"/>
        <v>3.2408532388663973</v>
      </c>
      <c r="I17" s="19">
        <f t="shared" si="5"/>
        <v>15.394052884615386</v>
      </c>
    </row>
    <row r="18" spans="2:9" x14ac:dyDescent="0.3">
      <c r="B18" s="8">
        <f t="shared" si="6"/>
        <v>11</v>
      </c>
      <c r="C18" s="17">
        <v>32034.35</v>
      </c>
      <c r="D18" s="17">
        <f t="shared" si="0"/>
        <v>32034.35</v>
      </c>
      <c r="E18" s="17">
        <f t="shared" si="1"/>
        <v>2669.5291666666667</v>
      </c>
      <c r="F18" s="18">
        <f t="shared" si="2"/>
        <v>16.211715587044534</v>
      </c>
      <c r="G18" s="18">
        <f t="shared" si="3"/>
        <v>8.1058577935222669</v>
      </c>
      <c r="H18" s="18">
        <f t="shared" si="4"/>
        <v>3.2423431174089066</v>
      </c>
      <c r="I18" s="19">
        <f t="shared" si="5"/>
        <v>15.401129807692307</v>
      </c>
    </row>
    <row r="19" spans="2:9" x14ac:dyDescent="0.3">
      <c r="B19" s="8">
        <f t="shared" si="6"/>
        <v>12</v>
      </c>
      <c r="C19" s="17">
        <v>32918.76</v>
      </c>
      <c r="D19" s="17">
        <f t="shared" si="0"/>
        <v>32918.76</v>
      </c>
      <c r="E19" s="17">
        <f t="shared" si="1"/>
        <v>2743.23</v>
      </c>
      <c r="F19" s="18">
        <f t="shared" si="2"/>
        <v>16.659291497975708</v>
      </c>
      <c r="G19" s="18">
        <f t="shared" si="3"/>
        <v>8.3296457489878541</v>
      </c>
      <c r="H19" s="18">
        <f t="shared" si="4"/>
        <v>3.3318582995951416</v>
      </c>
      <c r="I19" s="19">
        <f t="shared" si="5"/>
        <v>15.826326923076923</v>
      </c>
    </row>
    <row r="20" spans="2:9" x14ac:dyDescent="0.3">
      <c r="B20" s="8">
        <f t="shared" si="6"/>
        <v>13</v>
      </c>
      <c r="C20" s="17">
        <v>32918.76</v>
      </c>
      <c r="D20" s="17">
        <f t="shared" si="0"/>
        <v>32918.76</v>
      </c>
      <c r="E20" s="17">
        <f t="shared" si="1"/>
        <v>2743.23</v>
      </c>
      <c r="F20" s="18">
        <f t="shared" si="2"/>
        <v>16.659291497975708</v>
      </c>
      <c r="G20" s="18">
        <f t="shared" si="3"/>
        <v>8.3296457489878541</v>
      </c>
      <c r="H20" s="18">
        <f t="shared" si="4"/>
        <v>3.3318582995951416</v>
      </c>
      <c r="I20" s="19">
        <f t="shared" si="5"/>
        <v>15.826326923076923</v>
      </c>
    </row>
    <row r="21" spans="2:9" x14ac:dyDescent="0.3">
      <c r="B21" s="8">
        <f t="shared" si="6"/>
        <v>14</v>
      </c>
      <c r="C21" s="17">
        <v>34107.360000000001</v>
      </c>
      <c r="D21" s="17">
        <f t="shared" si="0"/>
        <v>34107.360000000001</v>
      </c>
      <c r="E21" s="17">
        <f t="shared" si="1"/>
        <v>2842.28</v>
      </c>
      <c r="F21" s="18">
        <f t="shared" si="2"/>
        <v>17.260809716599191</v>
      </c>
      <c r="G21" s="18">
        <f t="shared" si="3"/>
        <v>8.6304048582995954</v>
      </c>
      <c r="H21" s="18">
        <f t="shared" si="4"/>
        <v>3.4521619433198381</v>
      </c>
      <c r="I21" s="19">
        <f t="shared" si="5"/>
        <v>16.397769230769232</v>
      </c>
    </row>
    <row r="22" spans="2:9" x14ac:dyDescent="0.3">
      <c r="B22" s="8">
        <f t="shared" si="6"/>
        <v>15</v>
      </c>
      <c r="C22" s="17">
        <v>34122.080000000002</v>
      </c>
      <c r="D22" s="17">
        <f t="shared" si="0"/>
        <v>34122.080000000002</v>
      </c>
      <c r="E22" s="17">
        <f t="shared" si="1"/>
        <v>2843.5066666666667</v>
      </c>
      <c r="F22" s="18">
        <f t="shared" si="2"/>
        <v>17.268259109311742</v>
      </c>
      <c r="G22" s="18">
        <f t="shared" si="3"/>
        <v>8.6341295546558712</v>
      </c>
      <c r="H22" s="18">
        <f t="shared" si="4"/>
        <v>3.4536518218623486</v>
      </c>
      <c r="I22" s="19">
        <f t="shared" si="5"/>
        <v>16.404846153846155</v>
      </c>
    </row>
    <row r="23" spans="2:9" x14ac:dyDescent="0.3">
      <c r="B23" s="8">
        <f t="shared" si="6"/>
        <v>16</v>
      </c>
      <c r="C23" s="17">
        <v>35476.28</v>
      </c>
      <c r="D23" s="17">
        <f t="shared" si="0"/>
        <v>35476.28</v>
      </c>
      <c r="E23" s="17">
        <f t="shared" si="1"/>
        <v>2956.3566666666666</v>
      </c>
      <c r="F23" s="18">
        <f t="shared" si="2"/>
        <v>17.953582995951418</v>
      </c>
      <c r="G23" s="18">
        <f t="shared" si="3"/>
        <v>8.9767914979757091</v>
      </c>
      <c r="H23" s="18">
        <f t="shared" si="4"/>
        <v>3.5907165991902836</v>
      </c>
      <c r="I23" s="19">
        <f t="shared" si="5"/>
        <v>17.055903846153846</v>
      </c>
    </row>
    <row r="24" spans="2:9" x14ac:dyDescent="0.3">
      <c r="B24" s="8">
        <f t="shared" si="6"/>
        <v>17</v>
      </c>
      <c r="C24" s="17">
        <v>35490.97</v>
      </c>
      <c r="D24" s="17">
        <f t="shared" si="0"/>
        <v>35490.97</v>
      </c>
      <c r="E24" s="17">
        <f t="shared" si="1"/>
        <v>2957.5808333333334</v>
      </c>
      <c r="F24" s="18">
        <f t="shared" si="2"/>
        <v>17.961017206477734</v>
      </c>
      <c r="G24" s="18">
        <f t="shared" si="3"/>
        <v>8.9805086032388672</v>
      </c>
      <c r="H24" s="18">
        <f t="shared" si="4"/>
        <v>3.5922034412955468</v>
      </c>
      <c r="I24" s="19">
        <f t="shared" si="5"/>
        <v>17.062966346153846</v>
      </c>
    </row>
    <row r="25" spans="2:9" x14ac:dyDescent="0.3">
      <c r="B25" s="8">
        <f t="shared" si="6"/>
        <v>18</v>
      </c>
      <c r="C25" s="17">
        <v>36845.17</v>
      </c>
      <c r="D25" s="17">
        <f t="shared" si="0"/>
        <v>36845.17</v>
      </c>
      <c r="E25" s="17">
        <f t="shared" si="1"/>
        <v>3070.4308333333333</v>
      </c>
      <c r="F25" s="18">
        <f t="shared" si="2"/>
        <v>18.646341093117407</v>
      </c>
      <c r="G25" s="18">
        <f t="shared" si="3"/>
        <v>9.3231705465587034</v>
      </c>
      <c r="H25" s="18">
        <f t="shared" si="4"/>
        <v>3.7292682186234813</v>
      </c>
      <c r="I25" s="19">
        <f t="shared" si="5"/>
        <v>17.714024038461538</v>
      </c>
    </row>
    <row r="26" spans="2:9" x14ac:dyDescent="0.3">
      <c r="B26" s="8">
        <f t="shared" si="6"/>
        <v>19</v>
      </c>
      <c r="C26" s="17">
        <v>36859.910000000003</v>
      </c>
      <c r="D26" s="17">
        <f t="shared" si="0"/>
        <v>36859.910000000003</v>
      </c>
      <c r="E26" s="17">
        <f t="shared" si="1"/>
        <v>3071.6591666666668</v>
      </c>
      <c r="F26" s="18">
        <f t="shared" si="2"/>
        <v>18.653800607287451</v>
      </c>
      <c r="G26" s="18">
        <f t="shared" si="3"/>
        <v>9.3269003036437255</v>
      </c>
      <c r="H26" s="18">
        <f t="shared" si="4"/>
        <v>3.7307601214574904</v>
      </c>
      <c r="I26" s="19">
        <f t="shared" si="5"/>
        <v>17.721110576923078</v>
      </c>
    </row>
    <row r="27" spans="2:9" x14ac:dyDescent="0.3">
      <c r="B27" s="8">
        <f t="shared" si="6"/>
        <v>20</v>
      </c>
      <c r="C27" s="17">
        <v>38214.1</v>
      </c>
      <c r="D27" s="17">
        <f t="shared" si="0"/>
        <v>38214.1</v>
      </c>
      <c r="E27" s="17">
        <f t="shared" si="1"/>
        <v>3184.5083333333332</v>
      </c>
      <c r="F27" s="18">
        <f t="shared" si="2"/>
        <v>19.33911943319838</v>
      </c>
      <c r="G27" s="18">
        <f t="shared" si="3"/>
        <v>9.6695597165991902</v>
      </c>
      <c r="H27" s="18">
        <f t="shared" si="4"/>
        <v>3.8678238866396759</v>
      </c>
      <c r="I27" s="19">
        <f t="shared" si="5"/>
        <v>18.372163461538459</v>
      </c>
    </row>
    <row r="28" spans="2:9" x14ac:dyDescent="0.3">
      <c r="B28" s="8">
        <f t="shared" si="6"/>
        <v>21</v>
      </c>
      <c r="C28" s="17">
        <v>38228.79</v>
      </c>
      <c r="D28" s="17">
        <f t="shared" si="0"/>
        <v>38228.79</v>
      </c>
      <c r="E28" s="17">
        <f t="shared" si="1"/>
        <v>3185.7325000000001</v>
      </c>
      <c r="F28" s="18">
        <f t="shared" si="2"/>
        <v>19.346553643724697</v>
      </c>
      <c r="G28" s="18">
        <f t="shared" si="3"/>
        <v>9.6732768218623484</v>
      </c>
      <c r="H28" s="18">
        <f t="shared" si="4"/>
        <v>3.8693107287449395</v>
      </c>
      <c r="I28" s="19">
        <f t="shared" si="5"/>
        <v>18.379225961538463</v>
      </c>
    </row>
    <row r="29" spans="2:9" x14ac:dyDescent="0.3">
      <c r="B29" s="8">
        <f t="shared" si="6"/>
        <v>22</v>
      </c>
      <c r="C29" s="17">
        <v>39583</v>
      </c>
      <c r="D29" s="17">
        <f t="shared" si="0"/>
        <v>39583</v>
      </c>
      <c r="E29" s="17">
        <f t="shared" si="1"/>
        <v>3298.5833333333335</v>
      </c>
      <c r="F29" s="18">
        <f t="shared" si="2"/>
        <v>20.031882591093119</v>
      </c>
      <c r="G29" s="18">
        <f t="shared" si="3"/>
        <v>10.015941295546559</v>
      </c>
      <c r="H29" s="18">
        <f t="shared" si="4"/>
        <v>4.0063765182186239</v>
      </c>
      <c r="I29" s="19">
        <f t="shared" si="5"/>
        <v>19.030288461538461</v>
      </c>
    </row>
    <row r="30" spans="2:9" x14ac:dyDescent="0.3">
      <c r="B30" s="8">
        <f t="shared" si="6"/>
        <v>23</v>
      </c>
      <c r="C30" s="17">
        <v>40951.919999999998</v>
      </c>
      <c r="D30" s="17">
        <f t="shared" si="0"/>
        <v>40951.919999999998</v>
      </c>
      <c r="E30" s="17">
        <f t="shared" si="1"/>
        <v>3412.66</v>
      </c>
      <c r="F30" s="18">
        <f t="shared" si="2"/>
        <v>20.724655870445343</v>
      </c>
      <c r="G30" s="18">
        <f t="shared" si="3"/>
        <v>10.362327935222671</v>
      </c>
      <c r="H30" s="18">
        <f t="shared" si="4"/>
        <v>4.1449311740890682</v>
      </c>
      <c r="I30" s="19">
        <f t="shared" si="5"/>
        <v>19.688423076923076</v>
      </c>
    </row>
    <row r="31" spans="2:9" x14ac:dyDescent="0.3">
      <c r="B31" s="8">
        <f t="shared" si="6"/>
        <v>24</v>
      </c>
      <c r="C31" s="17">
        <v>42306.13</v>
      </c>
      <c r="D31" s="17">
        <f t="shared" si="0"/>
        <v>42306.13</v>
      </c>
      <c r="E31" s="17">
        <f t="shared" si="1"/>
        <v>3525.5108333333333</v>
      </c>
      <c r="F31" s="18">
        <f t="shared" si="2"/>
        <v>21.409984817813765</v>
      </c>
      <c r="G31" s="18">
        <f t="shared" si="3"/>
        <v>10.704992408906882</v>
      </c>
      <c r="H31" s="18">
        <f t="shared" si="4"/>
        <v>4.2819969635627526</v>
      </c>
      <c r="I31" s="19">
        <f t="shared" si="5"/>
        <v>20.339485576923074</v>
      </c>
    </row>
    <row r="32" spans="2:9" x14ac:dyDescent="0.3">
      <c r="B32" s="8">
        <f t="shared" si="6"/>
        <v>25</v>
      </c>
      <c r="C32" s="17">
        <v>42397.59</v>
      </c>
      <c r="D32" s="17">
        <f t="shared" si="0"/>
        <v>42397.59</v>
      </c>
      <c r="E32" s="17">
        <f t="shared" si="1"/>
        <v>3533.1324999999997</v>
      </c>
      <c r="F32" s="18">
        <f t="shared" si="2"/>
        <v>21.456270242914979</v>
      </c>
      <c r="G32" s="18">
        <f t="shared" si="3"/>
        <v>10.728135121457489</v>
      </c>
      <c r="H32" s="18">
        <f t="shared" si="4"/>
        <v>4.2912540485829958</v>
      </c>
      <c r="I32" s="19">
        <f t="shared" si="5"/>
        <v>20.383456730769229</v>
      </c>
    </row>
    <row r="33" spans="2:9" x14ac:dyDescent="0.3">
      <c r="B33" s="8">
        <f t="shared" si="6"/>
        <v>26</v>
      </c>
      <c r="C33" s="17">
        <v>42468.74</v>
      </c>
      <c r="D33" s="17">
        <f t="shared" si="0"/>
        <v>42468.74</v>
      </c>
      <c r="E33" s="17">
        <f t="shared" si="1"/>
        <v>3539.0616666666665</v>
      </c>
      <c r="F33" s="18">
        <f t="shared" si="2"/>
        <v>21.49227732793522</v>
      </c>
      <c r="G33" s="18">
        <f t="shared" si="3"/>
        <v>10.74613866396761</v>
      </c>
      <c r="H33" s="18">
        <f t="shared" si="4"/>
        <v>4.2984554655870442</v>
      </c>
      <c r="I33" s="19">
        <f t="shared" si="5"/>
        <v>20.41766346153846</v>
      </c>
    </row>
    <row r="34" spans="2:9" x14ac:dyDescent="0.3">
      <c r="B34" s="8">
        <f t="shared" si="6"/>
        <v>27</v>
      </c>
      <c r="C34" s="17">
        <v>42549.47</v>
      </c>
      <c r="D34" s="17">
        <f t="shared" si="0"/>
        <v>42549.47</v>
      </c>
      <c r="E34" s="17">
        <f t="shared" si="1"/>
        <v>3545.7891666666669</v>
      </c>
      <c r="F34" s="18">
        <f t="shared" si="2"/>
        <v>21.533132591093118</v>
      </c>
      <c r="G34" s="18">
        <f t="shared" si="3"/>
        <v>10.766566295546559</v>
      </c>
      <c r="H34" s="18">
        <f t="shared" si="4"/>
        <v>4.3066265182186232</v>
      </c>
      <c r="I34" s="19">
        <f t="shared" si="5"/>
        <v>20.456475961538462</v>
      </c>
    </row>
    <row r="35" spans="2:9" x14ac:dyDescent="0.3">
      <c r="B35" s="8">
        <f t="shared" si="6"/>
        <v>28</v>
      </c>
      <c r="C35" s="17">
        <v>42610.559999999998</v>
      </c>
      <c r="D35" s="17">
        <f t="shared" si="0"/>
        <v>42610.559999999998</v>
      </c>
      <c r="E35" s="17">
        <f t="shared" si="1"/>
        <v>3550.8799999999997</v>
      </c>
      <c r="F35" s="18">
        <f t="shared" si="2"/>
        <v>21.564048582995952</v>
      </c>
      <c r="G35" s="18">
        <f t="shared" si="3"/>
        <v>10.782024291497976</v>
      </c>
      <c r="H35" s="18">
        <f t="shared" si="4"/>
        <v>4.3128097165991903</v>
      </c>
      <c r="I35" s="19">
        <f t="shared" si="5"/>
        <v>20.485846153846154</v>
      </c>
    </row>
    <row r="36" spans="2:9" x14ac:dyDescent="0.3">
      <c r="B36" s="8">
        <f t="shared" si="6"/>
        <v>29</v>
      </c>
      <c r="C36" s="17">
        <v>42667.12</v>
      </c>
      <c r="D36" s="17">
        <f t="shared" si="0"/>
        <v>42667.12</v>
      </c>
      <c r="E36" s="17">
        <f t="shared" si="1"/>
        <v>3555.5933333333337</v>
      </c>
      <c r="F36" s="18">
        <f t="shared" si="2"/>
        <v>21.592672064777329</v>
      </c>
      <c r="G36" s="18">
        <f t="shared" si="3"/>
        <v>10.796336032388664</v>
      </c>
      <c r="H36" s="18">
        <f t="shared" si="4"/>
        <v>4.3185344129554659</v>
      </c>
      <c r="I36" s="19">
        <f t="shared" si="5"/>
        <v>20.513038461538464</v>
      </c>
    </row>
    <row r="37" spans="2:9" x14ac:dyDescent="0.3">
      <c r="B37" s="8">
        <f t="shared" si="6"/>
        <v>30</v>
      </c>
      <c r="C37" s="17">
        <v>42719.56</v>
      </c>
      <c r="D37" s="17">
        <f t="shared" si="0"/>
        <v>42719.56</v>
      </c>
      <c r="E37" s="17">
        <f t="shared" si="1"/>
        <v>3559.9633333333331</v>
      </c>
      <c r="F37" s="18">
        <f t="shared" si="2"/>
        <v>21.61921052631579</v>
      </c>
      <c r="G37" s="18">
        <f t="shared" si="3"/>
        <v>10.809605263157895</v>
      </c>
      <c r="H37" s="18">
        <f t="shared" si="4"/>
        <v>4.3238421052631582</v>
      </c>
      <c r="I37" s="19">
        <f t="shared" si="5"/>
        <v>20.538249999999998</v>
      </c>
    </row>
    <row r="38" spans="2:9" x14ac:dyDescent="0.3">
      <c r="B38" s="8">
        <f t="shared" si="6"/>
        <v>31</v>
      </c>
      <c r="C38" s="17">
        <v>42768.1</v>
      </c>
      <c r="D38" s="17">
        <f t="shared" si="0"/>
        <v>42768.1</v>
      </c>
      <c r="E38" s="17">
        <f t="shared" si="1"/>
        <v>3564.0083333333332</v>
      </c>
      <c r="F38" s="18">
        <f t="shared" si="2"/>
        <v>21.643775303643725</v>
      </c>
      <c r="G38" s="18">
        <f t="shared" si="3"/>
        <v>10.821887651821863</v>
      </c>
      <c r="H38" s="18">
        <f t="shared" si="4"/>
        <v>4.3287550607287448</v>
      </c>
      <c r="I38" s="19">
        <f t="shared" si="5"/>
        <v>20.561586538461537</v>
      </c>
    </row>
    <row r="39" spans="2:9" x14ac:dyDescent="0.3">
      <c r="B39" s="8">
        <f t="shared" si="6"/>
        <v>32</v>
      </c>
      <c r="C39" s="17">
        <v>42813.05</v>
      </c>
      <c r="D39" s="17">
        <f t="shared" si="0"/>
        <v>42813.05</v>
      </c>
      <c r="E39" s="17">
        <f t="shared" si="1"/>
        <v>3567.7541666666671</v>
      </c>
      <c r="F39" s="18">
        <f t="shared" si="2"/>
        <v>21.666523279352226</v>
      </c>
      <c r="G39" s="18">
        <f t="shared" si="3"/>
        <v>10.833261639676113</v>
      </c>
      <c r="H39" s="18">
        <f t="shared" si="4"/>
        <v>4.3333046558704451</v>
      </c>
      <c r="I39" s="19">
        <f t="shared" si="5"/>
        <v>20.583197115384618</v>
      </c>
    </row>
    <row r="40" spans="2:9" x14ac:dyDescent="0.3">
      <c r="B40" s="8">
        <f t="shared" si="6"/>
        <v>33</v>
      </c>
      <c r="C40" s="17">
        <v>42854.66</v>
      </c>
      <c r="D40" s="17">
        <f t="shared" si="0"/>
        <v>42854.66</v>
      </c>
      <c r="E40" s="17">
        <f t="shared" si="1"/>
        <v>3571.2216666666668</v>
      </c>
      <c r="F40" s="18">
        <f t="shared" si="2"/>
        <v>21.687580971659919</v>
      </c>
      <c r="G40" s="18">
        <f t="shared" si="3"/>
        <v>10.84379048582996</v>
      </c>
      <c r="H40" s="18">
        <f t="shared" si="4"/>
        <v>4.3375161943319842</v>
      </c>
      <c r="I40" s="19">
        <f t="shared" si="5"/>
        <v>20.603201923076924</v>
      </c>
    </row>
    <row r="41" spans="2:9" x14ac:dyDescent="0.3">
      <c r="B41" s="8">
        <f t="shared" si="6"/>
        <v>34</v>
      </c>
      <c r="C41" s="17">
        <v>42893.22</v>
      </c>
      <c r="D41" s="17">
        <f t="shared" si="0"/>
        <v>42893.22</v>
      </c>
      <c r="E41" s="17">
        <f t="shared" si="1"/>
        <v>3574.4349999999999</v>
      </c>
      <c r="F41" s="18">
        <f t="shared" si="2"/>
        <v>21.707095141700407</v>
      </c>
      <c r="G41" s="18">
        <f t="shared" si="3"/>
        <v>10.853547570850203</v>
      </c>
      <c r="H41" s="18">
        <f t="shared" si="4"/>
        <v>4.3414190283400815</v>
      </c>
      <c r="I41" s="19">
        <f t="shared" si="5"/>
        <v>20.621740384615386</v>
      </c>
    </row>
    <row r="42" spans="2:9" x14ac:dyDescent="0.3">
      <c r="B42" s="20">
        <f t="shared" si="6"/>
        <v>35</v>
      </c>
      <c r="C42" s="21">
        <v>42928.9</v>
      </c>
      <c r="D42" s="21">
        <f t="shared" si="0"/>
        <v>42928.9</v>
      </c>
      <c r="E42" s="21">
        <f t="shared" si="1"/>
        <v>3577.4083333333333</v>
      </c>
      <c r="F42" s="22">
        <f t="shared" si="2"/>
        <v>21.725151821862347</v>
      </c>
      <c r="G42" s="22">
        <f t="shared" si="3"/>
        <v>10.862575910931174</v>
      </c>
      <c r="H42" s="22">
        <f t="shared" si="4"/>
        <v>4.3450303643724695</v>
      </c>
      <c r="I42" s="23">
        <f t="shared" si="5"/>
        <v>20.638894230769232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2" ht="21" x14ac:dyDescent="0.4">
      <c r="B1" s="59" t="s">
        <v>0</v>
      </c>
      <c r="C1" s="59" t="s">
        <v>50</v>
      </c>
      <c r="H1" s="60" t="s">
        <v>158</v>
      </c>
      <c r="I1" s="61">
        <f>Inhoud!C6</f>
        <v>1</v>
      </c>
    </row>
    <row r="2" spans="2:12" x14ac:dyDescent="0.3">
      <c r="B2" s="4"/>
      <c r="E2" s="3"/>
    </row>
    <row r="3" spans="2:12" ht="14.4" x14ac:dyDescent="0.3">
      <c r="B3" s="1"/>
      <c r="C3" s="1"/>
    </row>
    <row r="4" spans="2:12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2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290</v>
      </c>
      <c r="L5" s="63" t="s">
        <v>18</v>
      </c>
    </row>
    <row r="6" spans="2:12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</row>
    <row r="7" spans="2:12" x14ac:dyDescent="0.3">
      <c r="B7" s="8">
        <v>0</v>
      </c>
      <c r="C7" s="17">
        <v>28170.69</v>
      </c>
      <c r="D7" s="17">
        <f t="shared" ref="D7:D42" si="0">C7*$I$1</f>
        <v>28170.69</v>
      </c>
      <c r="E7" s="17">
        <f t="shared" ref="E7:E42" si="1">C7/12*$I$1</f>
        <v>2347.5574999999999</v>
      </c>
      <c r="F7" s="18">
        <f t="shared" ref="F7:F42" si="2">D7/1976</f>
        <v>14.256422064777327</v>
      </c>
      <c r="G7" s="18">
        <f>F7/2</f>
        <v>7.1282110323886636</v>
      </c>
      <c r="H7" s="18">
        <f>F7/5</f>
        <v>2.8512844129554655</v>
      </c>
      <c r="I7" s="19">
        <f>D7/2080</f>
        <v>13.543600961538461</v>
      </c>
    </row>
    <row r="8" spans="2:12" x14ac:dyDescent="0.3">
      <c r="B8" s="8">
        <f>B7+1</f>
        <v>1</v>
      </c>
      <c r="C8" s="17">
        <v>28858.13</v>
      </c>
      <c r="D8" s="17">
        <f t="shared" si="0"/>
        <v>28858.13</v>
      </c>
      <c r="E8" s="17">
        <f t="shared" si="1"/>
        <v>2404.8441666666668</v>
      </c>
      <c r="F8" s="18">
        <f t="shared" si="2"/>
        <v>14.604316801619433</v>
      </c>
      <c r="G8" s="18">
        <f t="shared" ref="G8:G42" si="3">F8/2</f>
        <v>7.3021584008097165</v>
      </c>
      <c r="H8" s="18">
        <f t="shared" ref="H8:H42" si="4">F8/5</f>
        <v>2.9208633603238865</v>
      </c>
      <c r="I8" s="19">
        <f t="shared" ref="I8:I42" si="5">D8/2080</f>
        <v>13.874100961538462</v>
      </c>
    </row>
    <row r="9" spans="2:12" x14ac:dyDescent="0.3">
      <c r="B9" s="8">
        <f t="shared" ref="B9:B42" si="6">B8+1</f>
        <v>2</v>
      </c>
      <c r="C9" s="17">
        <v>29761.26</v>
      </c>
      <c r="D9" s="17">
        <f t="shared" si="0"/>
        <v>29761.26</v>
      </c>
      <c r="E9" s="17">
        <f t="shared" si="1"/>
        <v>2480.105</v>
      </c>
      <c r="F9" s="18">
        <f t="shared" si="2"/>
        <v>15.061366396761132</v>
      </c>
      <c r="G9" s="18">
        <f t="shared" si="3"/>
        <v>7.530683198380566</v>
      </c>
      <c r="H9" s="18">
        <f t="shared" si="4"/>
        <v>3.0122732793522262</v>
      </c>
      <c r="I9" s="19">
        <f t="shared" si="5"/>
        <v>14.308298076923077</v>
      </c>
    </row>
    <row r="10" spans="2:12" x14ac:dyDescent="0.3">
      <c r="B10" s="8">
        <f t="shared" si="6"/>
        <v>3</v>
      </c>
      <c r="C10" s="17">
        <v>30704.95</v>
      </c>
      <c r="D10" s="17">
        <f t="shared" si="0"/>
        <v>30704.95</v>
      </c>
      <c r="E10" s="17">
        <f t="shared" si="1"/>
        <v>2558.7458333333334</v>
      </c>
      <c r="F10" s="18">
        <f t="shared" si="2"/>
        <v>15.538942307692308</v>
      </c>
      <c r="G10" s="18">
        <f t="shared" si="3"/>
        <v>7.7694711538461538</v>
      </c>
      <c r="H10" s="18">
        <f t="shared" si="4"/>
        <v>3.1077884615384614</v>
      </c>
      <c r="I10" s="19">
        <f t="shared" si="5"/>
        <v>14.761995192307692</v>
      </c>
    </row>
    <row r="11" spans="2:12" x14ac:dyDescent="0.3">
      <c r="B11" s="8">
        <f t="shared" si="6"/>
        <v>4</v>
      </c>
      <c r="C11" s="17">
        <v>31559.66</v>
      </c>
      <c r="D11" s="17">
        <f t="shared" si="0"/>
        <v>31559.66</v>
      </c>
      <c r="E11" s="17">
        <f t="shared" si="1"/>
        <v>2629.9716666666668</v>
      </c>
      <c r="F11" s="18">
        <f t="shared" si="2"/>
        <v>15.971487854251013</v>
      </c>
      <c r="G11" s="18">
        <f t="shared" si="3"/>
        <v>7.9857439271255064</v>
      </c>
      <c r="H11" s="18">
        <f t="shared" si="4"/>
        <v>3.1942975708502024</v>
      </c>
      <c r="I11" s="19">
        <f t="shared" si="5"/>
        <v>15.172913461538462</v>
      </c>
    </row>
    <row r="12" spans="2:12" x14ac:dyDescent="0.3">
      <c r="B12" s="8">
        <f t="shared" si="6"/>
        <v>5</v>
      </c>
      <c r="C12" s="17">
        <v>31967.78</v>
      </c>
      <c r="D12" s="17">
        <f t="shared" si="0"/>
        <v>31967.78</v>
      </c>
      <c r="E12" s="17">
        <f t="shared" si="1"/>
        <v>2663.9816666666666</v>
      </c>
      <c r="F12" s="18">
        <f t="shared" si="2"/>
        <v>16.178026315789474</v>
      </c>
      <c r="G12" s="18">
        <f t="shared" si="3"/>
        <v>8.0890131578947368</v>
      </c>
      <c r="H12" s="18">
        <f t="shared" si="4"/>
        <v>3.2356052631578947</v>
      </c>
      <c r="I12" s="19">
        <f t="shared" si="5"/>
        <v>15.369124999999999</v>
      </c>
    </row>
    <row r="13" spans="2:12" x14ac:dyDescent="0.3">
      <c r="B13" s="8">
        <f t="shared" si="6"/>
        <v>6</v>
      </c>
      <c r="C13" s="17">
        <v>32801.93</v>
      </c>
      <c r="D13" s="17">
        <f t="shared" si="0"/>
        <v>32801.93</v>
      </c>
      <c r="E13" s="17">
        <f t="shared" si="1"/>
        <v>2733.4941666666668</v>
      </c>
      <c r="F13" s="18">
        <f t="shared" si="2"/>
        <v>16.600167004048583</v>
      </c>
      <c r="G13" s="18">
        <f t="shared" si="3"/>
        <v>8.3000835020242913</v>
      </c>
      <c r="H13" s="18">
        <f t="shared" si="4"/>
        <v>3.3200334008097165</v>
      </c>
      <c r="I13" s="19">
        <f t="shared" si="5"/>
        <v>15.770158653846154</v>
      </c>
    </row>
    <row r="14" spans="2:12" x14ac:dyDescent="0.3">
      <c r="B14" s="8">
        <f t="shared" si="6"/>
        <v>7</v>
      </c>
      <c r="C14" s="17">
        <v>33175.65</v>
      </c>
      <c r="D14" s="17">
        <f t="shared" si="0"/>
        <v>33175.65</v>
      </c>
      <c r="E14" s="17">
        <f t="shared" si="1"/>
        <v>2764.6375000000003</v>
      </c>
      <c r="F14" s="18">
        <f t="shared" si="2"/>
        <v>16.789296558704454</v>
      </c>
      <c r="G14" s="18">
        <f t="shared" si="3"/>
        <v>8.3946482793522268</v>
      </c>
      <c r="H14" s="18">
        <f t="shared" si="4"/>
        <v>3.3578593117408908</v>
      </c>
      <c r="I14" s="19">
        <f t="shared" si="5"/>
        <v>15.949831730769231</v>
      </c>
    </row>
    <row r="15" spans="2:12" x14ac:dyDescent="0.3">
      <c r="B15" s="8">
        <f t="shared" si="6"/>
        <v>8</v>
      </c>
      <c r="C15" s="17">
        <v>34219.86</v>
      </c>
      <c r="D15" s="17">
        <f t="shared" si="0"/>
        <v>34219.86</v>
      </c>
      <c r="E15" s="17">
        <f t="shared" si="1"/>
        <v>2851.6550000000002</v>
      </c>
      <c r="F15" s="18">
        <f t="shared" si="2"/>
        <v>17.317742914979757</v>
      </c>
      <c r="G15" s="18">
        <f t="shared" si="3"/>
        <v>8.6588714574898784</v>
      </c>
      <c r="H15" s="18">
        <f t="shared" si="4"/>
        <v>3.4635485829959514</v>
      </c>
      <c r="I15" s="19">
        <f t="shared" si="5"/>
        <v>16.451855769230768</v>
      </c>
    </row>
    <row r="16" spans="2:12" x14ac:dyDescent="0.3">
      <c r="B16" s="8">
        <f t="shared" si="6"/>
        <v>9</v>
      </c>
      <c r="C16" s="17">
        <v>34553.730000000003</v>
      </c>
      <c r="D16" s="17">
        <f t="shared" si="0"/>
        <v>34553.730000000003</v>
      </c>
      <c r="E16" s="17">
        <f t="shared" si="1"/>
        <v>2879.4775000000004</v>
      </c>
      <c r="F16" s="18">
        <f t="shared" si="2"/>
        <v>17.486705465587047</v>
      </c>
      <c r="G16" s="18">
        <f t="shared" si="3"/>
        <v>8.7433527327935234</v>
      </c>
      <c r="H16" s="18">
        <f t="shared" si="4"/>
        <v>3.4973410931174094</v>
      </c>
      <c r="I16" s="19">
        <f t="shared" si="5"/>
        <v>16.612370192307694</v>
      </c>
    </row>
    <row r="17" spans="2:9" x14ac:dyDescent="0.3">
      <c r="B17" s="8">
        <f t="shared" si="6"/>
        <v>10</v>
      </c>
      <c r="C17" s="17">
        <v>35266.94</v>
      </c>
      <c r="D17" s="17">
        <f t="shared" si="0"/>
        <v>35266.94</v>
      </c>
      <c r="E17" s="17">
        <f t="shared" si="1"/>
        <v>2938.9116666666669</v>
      </c>
      <c r="F17" s="18">
        <f t="shared" si="2"/>
        <v>17.847641700404861</v>
      </c>
      <c r="G17" s="18">
        <f t="shared" si="3"/>
        <v>8.9238208502024303</v>
      </c>
      <c r="H17" s="18">
        <f t="shared" si="4"/>
        <v>3.5695283400809723</v>
      </c>
      <c r="I17" s="19">
        <f t="shared" si="5"/>
        <v>16.955259615384616</v>
      </c>
    </row>
    <row r="18" spans="2:9" x14ac:dyDescent="0.3">
      <c r="B18" s="8">
        <f t="shared" si="6"/>
        <v>11</v>
      </c>
      <c r="C18" s="17">
        <v>35555.93</v>
      </c>
      <c r="D18" s="17">
        <f t="shared" si="0"/>
        <v>35555.93</v>
      </c>
      <c r="E18" s="17">
        <f t="shared" si="1"/>
        <v>2962.9941666666668</v>
      </c>
      <c r="F18" s="18">
        <f t="shared" si="2"/>
        <v>17.993891700404859</v>
      </c>
      <c r="G18" s="18">
        <f t="shared" si="3"/>
        <v>8.9969458502024295</v>
      </c>
      <c r="H18" s="18">
        <f t="shared" si="4"/>
        <v>3.5987783400809716</v>
      </c>
      <c r="I18" s="19">
        <f t="shared" si="5"/>
        <v>17.094197115384617</v>
      </c>
    </row>
    <row r="19" spans="2:9" x14ac:dyDescent="0.3">
      <c r="B19" s="8">
        <f t="shared" si="6"/>
        <v>12</v>
      </c>
      <c r="C19" s="17">
        <v>36505.730000000003</v>
      </c>
      <c r="D19" s="17">
        <f t="shared" si="0"/>
        <v>36505.730000000003</v>
      </c>
      <c r="E19" s="17">
        <f t="shared" si="1"/>
        <v>3042.1441666666669</v>
      </c>
      <c r="F19" s="18">
        <f t="shared" si="2"/>
        <v>18.474559716599192</v>
      </c>
      <c r="G19" s="18">
        <f t="shared" si="3"/>
        <v>9.2372798582995959</v>
      </c>
      <c r="H19" s="18">
        <f t="shared" si="4"/>
        <v>3.6949119433198385</v>
      </c>
      <c r="I19" s="19">
        <f t="shared" si="5"/>
        <v>17.550831730769232</v>
      </c>
    </row>
    <row r="20" spans="2:9" x14ac:dyDescent="0.3">
      <c r="B20" s="8">
        <f t="shared" si="6"/>
        <v>13</v>
      </c>
      <c r="C20" s="17">
        <v>36768.17</v>
      </c>
      <c r="D20" s="17">
        <f t="shared" si="0"/>
        <v>36768.17</v>
      </c>
      <c r="E20" s="17">
        <f t="shared" si="1"/>
        <v>3064.0141666666664</v>
      </c>
      <c r="F20" s="18">
        <f t="shared" si="2"/>
        <v>18.607373481781377</v>
      </c>
      <c r="G20" s="18">
        <f t="shared" si="3"/>
        <v>9.3036867408906883</v>
      </c>
      <c r="H20" s="18">
        <f t="shared" si="4"/>
        <v>3.7214746963562755</v>
      </c>
      <c r="I20" s="19">
        <f t="shared" si="5"/>
        <v>17.677004807692306</v>
      </c>
    </row>
    <row r="21" spans="2:9" x14ac:dyDescent="0.3">
      <c r="B21" s="8">
        <f t="shared" si="6"/>
        <v>14</v>
      </c>
      <c r="C21" s="17">
        <v>37705.29</v>
      </c>
      <c r="D21" s="17">
        <f t="shared" si="0"/>
        <v>37705.29</v>
      </c>
      <c r="E21" s="17">
        <f t="shared" si="1"/>
        <v>3142.1075000000001</v>
      </c>
      <c r="F21" s="18">
        <f t="shared" si="2"/>
        <v>19.081624493927126</v>
      </c>
      <c r="G21" s="18">
        <f t="shared" si="3"/>
        <v>9.5408122469635632</v>
      </c>
      <c r="H21" s="18">
        <f t="shared" si="4"/>
        <v>3.8163248987854255</v>
      </c>
      <c r="I21" s="19">
        <f t="shared" si="5"/>
        <v>18.12754326923077</v>
      </c>
    </row>
    <row r="22" spans="2:9" x14ac:dyDescent="0.3">
      <c r="B22" s="8">
        <f t="shared" si="6"/>
        <v>15</v>
      </c>
      <c r="C22" s="17">
        <v>37936.550000000003</v>
      </c>
      <c r="D22" s="17">
        <f t="shared" si="0"/>
        <v>37936.550000000003</v>
      </c>
      <c r="E22" s="17">
        <f t="shared" si="1"/>
        <v>3161.3791666666671</v>
      </c>
      <c r="F22" s="18">
        <f t="shared" si="2"/>
        <v>19.198658906882592</v>
      </c>
      <c r="G22" s="18">
        <f t="shared" si="3"/>
        <v>9.5993294534412961</v>
      </c>
      <c r="H22" s="18">
        <f t="shared" si="4"/>
        <v>3.8397317813765186</v>
      </c>
      <c r="I22" s="19">
        <f t="shared" si="5"/>
        <v>18.238725961538464</v>
      </c>
    </row>
    <row r="23" spans="2:9" x14ac:dyDescent="0.3">
      <c r="B23" s="8">
        <f t="shared" si="6"/>
        <v>16</v>
      </c>
      <c r="C23" s="17">
        <v>38844.03</v>
      </c>
      <c r="D23" s="17">
        <f t="shared" si="0"/>
        <v>38844.03</v>
      </c>
      <c r="E23" s="17">
        <f t="shared" si="1"/>
        <v>3237.0025000000001</v>
      </c>
      <c r="F23" s="18">
        <f t="shared" si="2"/>
        <v>19.657909919028338</v>
      </c>
      <c r="G23" s="18">
        <f t="shared" si="3"/>
        <v>9.828954959514169</v>
      </c>
      <c r="H23" s="18">
        <f t="shared" si="4"/>
        <v>3.9315819838056676</v>
      </c>
      <c r="I23" s="19">
        <f t="shared" si="5"/>
        <v>18.675014423076924</v>
      </c>
    </row>
    <row r="24" spans="2:9" x14ac:dyDescent="0.3">
      <c r="B24" s="8">
        <f t="shared" si="6"/>
        <v>17</v>
      </c>
      <c r="C24" s="17">
        <v>39047.18</v>
      </c>
      <c r="D24" s="17">
        <f t="shared" si="0"/>
        <v>39047.18</v>
      </c>
      <c r="E24" s="17">
        <f t="shared" si="1"/>
        <v>3253.9316666666668</v>
      </c>
      <c r="F24" s="18">
        <f t="shared" si="2"/>
        <v>19.760718623481782</v>
      </c>
      <c r="G24" s="18">
        <f t="shared" si="3"/>
        <v>9.8803593117408912</v>
      </c>
      <c r="H24" s="18">
        <f t="shared" si="4"/>
        <v>3.9521437246963567</v>
      </c>
      <c r="I24" s="19">
        <f t="shared" si="5"/>
        <v>18.772682692307693</v>
      </c>
    </row>
    <row r="25" spans="2:9" x14ac:dyDescent="0.3">
      <c r="B25" s="8">
        <f t="shared" si="6"/>
        <v>18</v>
      </c>
      <c r="C25" s="17">
        <v>39928.14</v>
      </c>
      <c r="D25" s="17">
        <f t="shared" si="0"/>
        <v>39928.14</v>
      </c>
      <c r="E25" s="17">
        <f t="shared" si="1"/>
        <v>3327.3449999999998</v>
      </c>
      <c r="F25" s="18">
        <f t="shared" si="2"/>
        <v>20.20654858299595</v>
      </c>
      <c r="G25" s="18">
        <f t="shared" si="3"/>
        <v>10.103274291497975</v>
      </c>
      <c r="H25" s="18">
        <f t="shared" si="4"/>
        <v>4.0413097165991898</v>
      </c>
      <c r="I25" s="19">
        <f t="shared" si="5"/>
        <v>19.196221153846153</v>
      </c>
    </row>
    <row r="26" spans="2:9" x14ac:dyDescent="0.3">
      <c r="B26" s="8">
        <f t="shared" si="6"/>
        <v>19</v>
      </c>
      <c r="C26" s="17">
        <v>40106.21</v>
      </c>
      <c r="D26" s="17">
        <f t="shared" si="0"/>
        <v>40106.21</v>
      </c>
      <c r="E26" s="17">
        <f t="shared" si="1"/>
        <v>3342.1841666666664</v>
      </c>
      <c r="F26" s="18">
        <f t="shared" si="2"/>
        <v>20.296664979757086</v>
      </c>
      <c r="G26" s="18">
        <f t="shared" si="3"/>
        <v>10.148332489878543</v>
      </c>
      <c r="H26" s="18">
        <f t="shared" si="4"/>
        <v>4.0593329959514168</v>
      </c>
      <c r="I26" s="19">
        <f t="shared" si="5"/>
        <v>19.28183173076923</v>
      </c>
    </row>
    <row r="27" spans="2:9" x14ac:dyDescent="0.3">
      <c r="B27" s="8">
        <f t="shared" si="6"/>
        <v>20</v>
      </c>
      <c r="C27" s="17">
        <v>40963.550000000003</v>
      </c>
      <c r="D27" s="17">
        <f t="shared" si="0"/>
        <v>40963.550000000003</v>
      </c>
      <c r="E27" s="17">
        <f t="shared" si="1"/>
        <v>3413.6291666666671</v>
      </c>
      <c r="F27" s="18">
        <f t="shared" si="2"/>
        <v>20.730541497975711</v>
      </c>
      <c r="G27" s="18">
        <f t="shared" si="3"/>
        <v>10.365270748987855</v>
      </c>
      <c r="H27" s="18">
        <f t="shared" si="4"/>
        <v>4.1461082995951424</v>
      </c>
      <c r="I27" s="19">
        <f t="shared" si="5"/>
        <v>19.694014423076926</v>
      </c>
    </row>
    <row r="28" spans="2:9" x14ac:dyDescent="0.3">
      <c r="B28" s="8">
        <f t="shared" si="6"/>
        <v>21</v>
      </c>
      <c r="C28" s="17">
        <v>41119.35</v>
      </c>
      <c r="D28" s="17">
        <f t="shared" si="0"/>
        <v>41119.35</v>
      </c>
      <c r="E28" s="17">
        <f t="shared" si="1"/>
        <v>3426.6124999999997</v>
      </c>
      <c r="F28" s="18">
        <f t="shared" si="2"/>
        <v>20.809387651821861</v>
      </c>
      <c r="G28" s="18">
        <f t="shared" si="3"/>
        <v>10.404693825910931</v>
      </c>
      <c r="H28" s="18">
        <f t="shared" si="4"/>
        <v>4.1618775303643725</v>
      </c>
      <c r="I28" s="19">
        <f t="shared" si="5"/>
        <v>19.768918269230767</v>
      </c>
    </row>
    <row r="29" spans="2:9" x14ac:dyDescent="0.3">
      <c r="B29" s="8">
        <f t="shared" si="6"/>
        <v>22</v>
      </c>
      <c r="C29" s="17">
        <v>41955.79</v>
      </c>
      <c r="D29" s="17">
        <f t="shared" si="0"/>
        <v>41955.79</v>
      </c>
      <c r="E29" s="17">
        <f t="shared" si="1"/>
        <v>3496.3158333333336</v>
      </c>
      <c r="F29" s="18">
        <f t="shared" si="2"/>
        <v>21.232687246963565</v>
      </c>
      <c r="G29" s="18">
        <f t="shared" si="3"/>
        <v>10.616343623481782</v>
      </c>
      <c r="H29" s="18">
        <f t="shared" si="4"/>
        <v>4.2465374493927133</v>
      </c>
      <c r="I29" s="19">
        <f t="shared" si="5"/>
        <v>20.171052884615385</v>
      </c>
    </row>
    <row r="30" spans="2:9" x14ac:dyDescent="0.3">
      <c r="B30" s="8">
        <f t="shared" si="6"/>
        <v>23</v>
      </c>
      <c r="C30" s="17">
        <v>42901.38</v>
      </c>
      <c r="D30" s="17">
        <f t="shared" si="0"/>
        <v>42901.38</v>
      </c>
      <c r="E30" s="17">
        <f t="shared" si="1"/>
        <v>3575.1149999999998</v>
      </c>
      <c r="F30" s="18">
        <f t="shared" si="2"/>
        <v>21.711224696356275</v>
      </c>
      <c r="G30" s="18">
        <f t="shared" si="3"/>
        <v>10.855612348178138</v>
      </c>
      <c r="H30" s="18">
        <f t="shared" si="4"/>
        <v>4.3422449392712554</v>
      </c>
      <c r="I30" s="19">
        <f t="shared" si="5"/>
        <v>20.625663461538462</v>
      </c>
    </row>
    <row r="31" spans="2:9" x14ac:dyDescent="0.3">
      <c r="B31" s="8">
        <f t="shared" si="6"/>
        <v>24</v>
      </c>
      <c r="C31" s="17">
        <v>44320.06</v>
      </c>
      <c r="D31" s="17">
        <f t="shared" si="0"/>
        <v>44320.06</v>
      </c>
      <c r="E31" s="17">
        <f t="shared" si="1"/>
        <v>3693.3383333333331</v>
      </c>
      <c r="F31" s="18">
        <f t="shared" si="2"/>
        <v>22.429180161943318</v>
      </c>
      <c r="G31" s="18">
        <f t="shared" si="3"/>
        <v>11.214590080971659</v>
      </c>
      <c r="H31" s="18">
        <f t="shared" si="4"/>
        <v>4.4858360323886632</v>
      </c>
      <c r="I31" s="19">
        <f t="shared" si="5"/>
        <v>21.307721153846153</v>
      </c>
    </row>
    <row r="32" spans="2:9" x14ac:dyDescent="0.3">
      <c r="B32" s="8">
        <f t="shared" si="6"/>
        <v>25</v>
      </c>
      <c r="C32" s="17">
        <v>44415.89</v>
      </c>
      <c r="D32" s="17">
        <f t="shared" si="0"/>
        <v>44415.89</v>
      </c>
      <c r="E32" s="17">
        <f t="shared" si="1"/>
        <v>3701.3241666666668</v>
      </c>
      <c r="F32" s="18">
        <f t="shared" si="2"/>
        <v>22.477677125506073</v>
      </c>
      <c r="G32" s="18">
        <f t="shared" si="3"/>
        <v>11.238838562753036</v>
      </c>
      <c r="H32" s="18">
        <f t="shared" si="4"/>
        <v>4.495535425101215</v>
      </c>
      <c r="I32" s="19">
        <f t="shared" si="5"/>
        <v>21.353793269230771</v>
      </c>
    </row>
    <row r="33" spans="2:9" x14ac:dyDescent="0.3">
      <c r="B33" s="8">
        <f t="shared" si="6"/>
        <v>26</v>
      </c>
      <c r="C33" s="17">
        <v>44490.43</v>
      </c>
      <c r="D33" s="17">
        <f t="shared" si="0"/>
        <v>44490.43</v>
      </c>
      <c r="E33" s="17">
        <f t="shared" si="1"/>
        <v>3707.5358333333334</v>
      </c>
      <c r="F33" s="18">
        <f t="shared" si="2"/>
        <v>22.515399797570851</v>
      </c>
      <c r="G33" s="18">
        <f t="shared" si="3"/>
        <v>11.257699898785425</v>
      </c>
      <c r="H33" s="18">
        <f t="shared" si="4"/>
        <v>4.5030799595141699</v>
      </c>
      <c r="I33" s="19">
        <f t="shared" si="5"/>
        <v>21.389629807692309</v>
      </c>
    </row>
    <row r="34" spans="2:9" x14ac:dyDescent="0.3">
      <c r="B34" s="8">
        <f t="shared" si="6"/>
        <v>27</v>
      </c>
      <c r="C34" s="17">
        <v>44575.01</v>
      </c>
      <c r="D34" s="17">
        <f t="shared" si="0"/>
        <v>44575.01</v>
      </c>
      <c r="E34" s="17">
        <f t="shared" si="1"/>
        <v>3714.584166666667</v>
      </c>
      <c r="F34" s="18">
        <f t="shared" si="2"/>
        <v>22.558203441295547</v>
      </c>
      <c r="G34" s="18">
        <f t="shared" si="3"/>
        <v>11.279101720647773</v>
      </c>
      <c r="H34" s="18">
        <f t="shared" si="4"/>
        <v>4.5116406882591091</v>
      </c>
      <c r="I34" s="19">
        <f t="shared" si="5"/>
        <v>21.43029326923077</v>
      </c>
    </row>
    <row r="35" spans="2:9" x14ac:dyDescent="0.3">
      <c r="B35" s="8">
        <f t="shared" si="6"/>
        <v>28</v>
      </c>
      <c r="C35" s="17">
        <v>44639.01</v>
      </c>
      <c r="D35" s="17">
        <f t="shared" si="0"/>
        <v>44639.01</v>
      </c>
      <c r="E35" s="17">
        <f t="shared" si="1"/>
        <v>3719.9175</v>
      </c>
      <c r="F35" s="18">
        <f t="shared" si="2"/>
        <v>22.590592105263159</v>
      </c>
      <c r="G35" s="18">
        <f t="shared" si="3"/>
        <v>11.29529605263158</v>
      </c>
      <c r="H35" s="18">
        <f t="shared" si="4"/>
        <v>4.5181184210526322</v>
      </c>
      <c r="I35" s="19">
        <f t="shared" si="5"/>
        <v>21.461062500000001</v>
      </c>
    </row>
    <row r="36" spans="2:9" x14ac:dyDescent="0.3">
      <c r="B36" s="8">
        <f t="shared" si="6"/>
        <v>29</v>
      </c>
      <c r="C36" s="17">
        <v>44698.26</v>
      </c>
      <c r="D36" s="17">
        <f t="shared" si="0"/>
        <v>44698.26</v>
      </c>
      <c r="E36" s="17">
        <f t="shared" si="1"/>
        <v>3724.855</v>
      </c>
      <c r="F36" s="18">
        <f t="shared" si="2"/>
        <v>22.620576923076925</v>
      </c>
      <c r="G36" s="18">
        <f t="shared" si="3"/>
        <v>11.310288461538462</v>
      </c>
      <c r="H36" s="18">
        <f t="shared" si="4"/>
        <v>4.524115384615385</v>
      </c>
      <c r="I36" s="19">
        <f t="shared" si="5"/>
        <v>21.489548076923079</v>
      </c>
    </row>
    <row r="37" spans="2:9" x14ac:dyDescent="0.3">
      <c r="B37" s="8">
        <f t="shared" si="6"/>
        <v>30</v>
      </c>
      <c r="C37" s="17">
        <v>44753.2</v>
      </c>
      <c r="D37" s="17">
        <f t="shared" si="0"/>
        <v>44753.2</v>
      </c>
      <c r="E37" s="17">
        <f t="shared" si="1"/>
        <v>3729.4333333333329</v>
      </c>
      <c r="F37" s="18">
        <f t="shared" si="2"/>
        <v>22.648380566801617</v>
      </c>
      <c r="G37" s="18">
        <f t="shared" si="3"/>
        <v>11.324190283400808</v>
      </c>
      <c r="H37" s="18">
        <f t="shared" si="4"/>
        <v>4.5296761133603232</v>
      </c>
      <c r="I37" s="19">
        <f t="shared" si="5"/>
        <v>21.515961538461536</v>
      </c>
    </row>
    <row r="38" spans="2:9" x14ac:dyDescent="0.3">
      <c r="B38" s="8">
        <f t="shared" si="6"/>
        <v>31</v>
      </c>
      <c r="C38" s="17">
        <v>44804.05</v>
      </c>
      <c r="D38" s="17">
        <f t="shared" si="0"/>
        <v>44804.05</v>
      </c>
      <c r="E38" s="17">
        <f t="shared" si="1"/>
        <v>3733.6708333333336</v>
      </c>
      <c r="F38" s="18">
        <f t="shared" si="2"/>
        <v>22.674114372469639</v>
      </c>
      <c r="G38" s="18">
        <f t="shared" si="3"/>
        <v>11.337057186234819</v>
      </c>
      <c r="H38" s="18">
        <f t="shared" si="4"/>
        <v>4.5348228744939281</v>
      </c>
      <c r="I38" s="19">
        <f t="shared" si="5"/>
        <v>21.540408653846157</v>
      </c>
    </row>
    <row r="39" spans="2:9" x14ac:dyDescent="0.3">
      <c r="B39" s="8">
        <f t="shared" si="6"/>
        <v>32</v>
      </c>
      <c r="C39" s="17">
        <v>44851.14</v>
      </c>
      <c r="D39" s="17">
        <f t="shared" si="0"/>
        <v>44851.14</v>
      </c>
      <c r="E39" s="17">
        <f t="shared" si="1"/>
        <v>3737.5949999999998</v>
      </c>
      <c r="F39" s="18">
        <f t="shared" si="2"/>
        <v>22.697945344129554</v>
      </c>
      <c r="G39" s="18">
        <f t="shared" si="3"/>
        <v>11.348972672064777</v>
      </c>
      <c r="H39" s="18">
        <f t="shared" si="4"/>
        <v>4.5395890688259106</v>
      </c>
      <c r="I39" s="19">
        <f t="shared" si="5"/>
        <v>21.563048076923078</v>
      </c>
    </row>
    <row r="40" spans="2:9" x14ac:dyDescent="0.3">
      <c r="B40" s="8">
        <f t="shared" si="6"/>
        <v>33</v>
      </c>
      <c r="C40" s="17">
        <v>44894.73</v>
      </c>
      <c r="D40" s="17">
        <f t="shared" si="0"/>
        <v>44894.73</v>
      </c>
      <c r="E40" s="17">
        <f t="shared" si="1"/>
        <v>3741.2275000000004</v>
      </c>
      <c r="F40" s="18">
        <f t="shared" si="2"/>
        <v>22.720005060728745</v>
      </c>
      <c r="G40" s="18">
        <f t="shared" si="3"/>
        <v>11.360002530364373</v>
      </c>
      <c r="H40" s="18">
        <f t="shared" si="4"/>
        <v>4.544001012145749</v>
      </c>
      <c r="I40" s="19">
        <f t="shared" si="5"/>
        <v>21.58400480769231</v>
      </c>
    </row>
    <row r="41" spans="2:9" x14ac:dyDescent="0.3">
      <c r="B41" s="8">
        <f t="shared" si="6"/>
        <v>34</v>
      </c>
      <c r="C41" s="17">
        <v>44935.13</v>
      </c>
      <c r="D41" s="17">
        <f t="shared" si="0"/>
        <v>44935.13</v>
      </c>
      <c r="E41" s="17">
        <f t="shared" si="1"/>
        <v>3744.5941666666663</v>
      </c>
      <c r="F41" s="18">
        <f t="shared" si="2"/>
        <v>22.740450404858297</v>
      </c>
      <c r="G41" s="18">
        <f t="shared" si="3"/>
        <v>11.370225202429149</v>
      </c>
      <c r="H41" s="18">
        <f t="shared" si="4"/>
        <v>4.5480900809716598</v>
      </c>
      <c r="I41" s="19">
        <f t="shared" si="5"/>
        <v>21.603427884615382</v>
      </c>
    </row>
    <row r="42" spans="2:9" x14ac:dyDescent="0.3">
      <c r="B42" s="20">
        <f t="shared" si="6"/>
        <v>35</v>
      </c>
      <c r="C42" s="21">
        <v>44972.5</v>
      </c>
      <c r="D42" s="21">
        <f t="shared" si="0"/>
        <v>44972.5</v>
      </c>
      <c r="E42" s="21">
        <f t="shared" si="1"/>
        <v>3747.7083333333335</v>
      </c>
      <c r="F42" s="22">
        <f t="shared" si="2"/>
        <v>22.759362348178136</v>
      </c>
      <c r="G42" s="22">
        <f t="shared" si="3"/>
        <v>11.379681174089068</v>
      </c>
      <c r="H42" s="22">
        <f t="shared" si="4"/>
        <v>4.5518724696356276</v>
      </c>
      <c r="I42" s="23">
        <f t="shared" si="5"/>
        <v>21.62139423076923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6640625" style="2" bestFit="1" customWidth="1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35</v>
      </c>
      <c r="C1" s="59" t="s">
        <v>51</v>
      </c>
      <c r="H1" s="60" t="s">
        <v>158</v>
      </c>
      <c r="I1" s="61">
        <f>Inhoud!C6</f>
        <v>1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310</v>
      </c>
      <c r="L5" s="63" t="s">
        <v>19</v>
      </c>
    </row>
    <row r="6" spans="2:13" s="16" customFormat="1" x14ac:dyDescent="0.3">
      <c r="B6" s="12"/>
      <c r="C6" s="74" t="s">
        <v>197</v>
      </c>
      <c r="D6" s="75">
        <f>Inhoud!C4</f>
        <v>44562</v>
      </c>
      <c r="E6" s="75">
        <f>Inhoud!C4</f>
        <v>44562</v>
      </c>
      <c r="F6" s="13">
        <v>1</v>
      </c>
      <c r="G6" s="14">
        <v>0.5</v>
      </c>
      <c r="H6" s="15">
        <v>0.2</v>
      </c>
      <c r="I6" s="12"/>
      <c r="K6" s="64">
        <v>315</v>
      </c>
      <c r="L6" s="63" t="s">
        <v>85</v>
      </c>
      <c r="M6" s="2"/>
    </row>
    <row r="7" spans="2:13" x14ac:dyDescent="0.3">
      <c r="B7" s="8">
        <v>0</v>
      </c>
      <c r="C7" s="17">
        <v>30897.759999999998</v>
      </c>
      <c r="D7" s="17">
        <f t="shared" ref="D7:D42" si="0">C7*$I$1</f>
        <v>30897.759999999998</v>
      </c>
      <c r="E7" s="17">
        <f t="shared" ref="E7:E42" si="1">C7/12*$I$1</f>
        <v>2574.813333333333</v>
      </c>
      <c r="F7" s="18">
        <f t="shared" ref="F7:F42" si="2">D7/1976</f>
        <v>15.636518218623481</v>
      </c>
      <c r="G7" s="18">
        <f>F7/2</f>
        <v>7.8182591093117404</v>
      </c>
      <c r="H7" s="18">
        <f>F7/5</f>
        <v>3.1273036437246962</v>
      </c>
      <c r="I7" s="19">
        <f>D7/2080</f>
        <v>14.854692307692307</v>
      </c>
    </row>
    <row r="8" spans="2:13" x14ac:dyDescent="0.3">
      <c r="B8" s="8">
        <f>B7+1</f>
        <v>1</v>
      </c>
      <c r="C8" s="17">
        <v>31597.08</v>
      </c>
      <c r="D8" s="17">
        <f t="shared" si="0"/>
        <v>31597.08</v>
      </c>
      <c r="E8" s="17">
        <f t="shared" si="1"/>
        <v>2633.09</v>
      </c>
      <c r="F8" s="18">
        <f t="shared" si="2"/>
        <v>15.990425101214576</v>
      </c>
      <c r="G8" s="18">
        <f t="shared" ref="G8:G42" si="3">F8/2</f>
        <v>7.9952125506072882</v>
      </c>
      <c r="H8" s="18">
        <f t="shared" ref="H8:H42" si="4">F8/5</f>
        <v>3.1980850202429152</v>
      </c>
      <c r="I8" s="19">
        <f t="shared" ref="I8:I42" si="5">D8/2080</f>
        <v>15.190903846153846</v>
      </c>
    </row>
    <row r="9" spans="2:13" x14ac:dyDescent="0.3">
      <c r="B9" s="8">
        <f t="shared" ref="B9:B42" si="6">B8+1</f>
        <v>2</v>
      </c>
      <c r="C9" s="17">
        <v>32554.9</v>
      </c>
      <c r="D9" s="17">
        <f t="shared" si="0"/>
        <v>32554.9</v>
      </c>
      <c r="E9" s="17">
        <f t="shared" si="1"/>
        <v>2712.9083333333333</v>
      </c>
      <c r="F9" s="18">
        <f t="shared" si="2"/>
        <v>16.475151821862347</v>
      </c>
      <c r="G9" s="18">
        <f t="shared" si="3"/>
        <v>8.2375759109311737</v>
      </c>
      <c r="H9" s="18">
        <f t="shared" si="4"/>
        <v>3.2950303643724697</v>
      </c>
      <c r="I9" s="19">
        <f t="shared" si="5"/>
        <v>15.651394230769231</v>
      </c>
    </row>
    <row r="10" spans="2:13" x14ac:dyDescent="0.3">
      <c r="B10" s="8">
        <f t="shared" si="6"/>
        <v>3</v>
      </c>
      <c r="C10" s="17">
        <v>33633.79</v>
      </c>
      <c r="D10" s="17">
        <f t="shared" si="0"/>
        <v>33633.79</v>
      </c>
      <c r="E10" s="17">
        <f t="shared" si="1"/>
        <v>2802.8158333333336</v>
      </c>
      <c r="F10" s="18">
        <f t="shared" si="2"/>
        <v>17.021148785425101</v>
      </c>
      <c r="G10" s="18">
        <f t="shared" si="3"/>
        <v>8.5105743927125506</v>
      </c>
      <c r="H10" s="18">
        <f t="shared" si="4"/>
        <v>3.4042297570850204</v>
      </c>
      <c r="I10" s="19">
        <f t="shared" si="5"/>
        <v>16.170091346153846</v>
      </c>
    </row>
    <row r="11" spans="2:13" x14ac:dyDescent="0.3">
      <c r="B11" s="8">
        <f t="shared" si="6"/>
        <v>4</v>
      </c>
      <c r="C11" s="17">
        <v>34587.269999999997</v>
      </c>
      <c r="D11" s="17">
        <f t="shared" si="0"/>
        <v>34587.269999999997</v>
      </c>
      <c r="E11" s="17">
        <f t="shared" si="1"/>
        <v>2882.2724999999996</v>
      </c>
      <c r="F11" s="18">
        <f t="shared" si="2"/>
        <v>17.50367914979757</v>
      </c>
      <c r="G11" s="18">
        <f t="shared" si="3"/>
        <v>8.7518395748987849</v>
      </c>
      <c r="H11" s="18">
        <f t="shared" si="4"/>
        <v>3.5007358299595142</v>
      </c>
      <c r="I11" s="19">
        <f t="shared" si="5"/>
        <v>16.628495192307692</v>
      </c>
    </row>
    <row r="12" spans="2:13" x14ac:dyDescent="0.3">
      <c r="B12" s="8">
        <f t="shared" si="6"/>
        <v>5</v>
      </c>
      <c r="C12" s="17">
        <v>35057.910000000003</v>
      </c>
      <c r="D12" s="17">
        <f t="shared" si="0"/>
        <v>35057.910000000003</v>
      </c>
      <c r="E12" s="17">
        <f t="shared" si="1"/>
        <v>2921.4925000000003</v>
      </c>
      <c r="F12" s="18">
        <f t="shared" si="2"/>
        <v>17.741857287449395</v>
      </c>
      <c r="G12" s="18">
        <f t="shared" si="3"/>
        <v>8.8709286437246977</v>
      </c>
      <c r="H12" s="18">
        <f t="shared" si="4"/>
        <v>3.5483714574898793</v>
      </c>
      <c r="I12" s="19">
        <f t="shared" si="5"/>
        <v>16.854764423076926</v>
      </c>
    </row>
    <row r="13" spans="2:13" x14ac:dyDescent="0.3">
      <c r="B13" s="8">
        <f t="shared" si="6"/>
        <v>6</v>
      </c>
      <c r="C13" s="17">
        <v>36081.919999999998</v>
      </c>
      <c r="D13" s="17">
        <f t="shared" si="0"/>
        <v>36081.919999999998</v>
      </c>
      <c r="E13" s="17">
        <f t="shared" si="1"/>
        <v>3006.8266666666664</v>
      </c>
      <c r="F13" s="18">
        <f t="shared" si="2"/>
        <v>18.260080971659917</v>
      </c>
      <c r="G13" s="18">
        <f t="shared" si="3"/>
        <v>9.1300404858299586</v>
      </c>
      <c r="H13" s="18">
        <f t="shared" si="4"/>
        <v>3.6520161943319835</v>
      </c>
      <c r="I13" s="19">
        <f t="shared" si="5"/>
        <v>17.347076923076923</v>
      </c>
    </row>
    <row r="14" spans="2:13" x14ac:dyDescent="0.3">
      <c r="B14" s="8">
        <f t="shared" si="6"/>
        <v>7</v>
      </c>
      <c r="C14" s="17">
        <v>36510.99</v>
      </c>
      <c r="D14" s="17">
        <f t="shared" si="0"/>
        <v>36510.99</v>
      </c>
      <c r="E14" s="17">
        <f t="shared" si="1"/>
        <v>3042.5825</v>
      </c>
      <c r="F14" s="18">
        <f t="shared" si="2"/>
        <v>18.477221659919028</v>
      </c>
      <c r="G14" s="18">
        <f t="shared" si="3"/>
        <v>9.238610829959514</v>
      </c>
      <c r="H14" s="18">
        <f t="shared" si="4"/>
        <v>3.6954443319838055</v>
      </c>
      <c r="I14" s="19">
        <f t="shared" si="5"/>
        <v>17.553360576923076</v>
      </c>
    </row>
    <row r="15" spans="2:13" x14ac:dyDescent="0.3">
      <c r="B15" s="8">
        <f t="shared" si="6"/>
        <v>8</v>
      </c>
      <c r="C15" s="17">
        <v>37705.01</v>
      </c>
      <c r="D15" s="17">
        <f t="shared" si="0"/>
        <v>37705.01</v>
      </c>
      <c r="E15" s="17">
        <f t="shared" si="1"/>
        <v>3142.084166666667</v>
      </c>
      <c r="F15" s="18">
        <f t="shared" si="2"/>
        <v>19.08148279352227</v>
      </c>
      <c r="G15" s="18">
        <f t="shared" si="3"/>
        <v>9.5407413967611348</v>
      </c>
      <c r="H15" s="18">
        <f t="shared" si="4"/>
        <v>3.8162965587044537</v>
      </c>
      <c r="I15" s="19">
        <f t="shared" si="5"/>
        <v>18.127408653846153</v>
      </c>
    </row>
    <row r="16" spans="2:13" x14ac:dyDescent="0.3">
      <c r="B16" s="8">
        <f t="shared" si="6"/>
        <v>9</v>
      </c>
      <c r="C16" s="17">
        <v>38090.53</v>
      </c>
      <c r="D16" s="17">
        <f t="shared" si="0"/>
        <v>38090.53</v>
      </c>
      <c r="E16" s="17">
        <f t="shared" si="1"/>
        <v>3174.2108333333331</v>
      </c>
      <c r="F16" s="18">
        <f t="shared" si="2"/>
        <v>19.276584008097167</v>
      </c>
      <c r="G16" s="18">
        <f t="shared" si="3"/>
        <v>9.6382920040485836</v>
      </c>
      <c r="H16" s="18">
        <f t="shared" si="4"/>
        <v>3.8553168016194332</v>
      </c>
      <c r="I16" s="19">
        <f t="shared" si="5"/>
        <v>18.312754807692308</v>
      </c>
    </row>
    <row r="17" spans="2:9" x14ac:dyDescent="0.3">
      <c r="B17" s="8">
        <f t="shared" si="6"/>
        <v>10</v>
      </c>
      <c r="C17" s="17">
        <v>39240.67</v>
      </c>
      <c r="D17" s="17">
        <f t="shared" si="0"/>
        <v>39240.67</v>
      </c>
      <c r="E17" s="17">
        <f t="shared" si="1"/>
        <v>3270.0558333333333</v>
      </c>
      <c r="F17" s="18">
        <f t="shared" si="2"/>
        <v>19.858638663967611</v>
      </c>
      <c r="G17" s="18">
        <f t="shared" si="3"/>
        <v>9.9293193319838053</v>
      </c>
      <c r="H17" s="18">
        <f t="shared" si="4"/>
        <v>3.9717277327935223</v>
      </c>
      <c r="I17" s="19">
        <f t="shared" si="5"/>
        <v>18.865706730769229</v>
      </c>
    </row>
    <row r="18" spans="2:9" x14ac:dyDescent="0.3">
      <c r="B18" s="8">
        <f t="shared" si="6"/>
        <v>11</v>
      </c>
      <c r="C18" s="17">
        <v>39584.980000000003</v>
      </c>
      <c r="D18" s="17">
        <f t="shared" si="0"/>
        <v>39584.980000000003</v>
      </c>
      <c r="E18" s="17">
        <f t="shared" si="1"/>
        <v>3298.7483333333334</v>
      </c>
      <c r="F18" s="18">
        <f t="shared" si="2"/>
        <v>20.032884615384617</v>
      </c>
      <c r="G18" s="18">
        <f t="shared" si="3"/>
        <v>10.016442307692309</v>
      </c>
      <c r="H18" s="18">
        <f t="shared" si="4"/>
        <v>4.0065769230769233</v>
      </c>
      <c r="I18" s="19">
        <f t="shared" si="5"/>
        <v>19.031240384615387</v>
      </c>
    </row>
    <row r="19" spans="2:9" x14ac:dyDescent="0.3">
      <c r="B19" s="8">
        <f t="shared" si="6"/>
        <v>12</v>
      </c>
      <c r="C19" s="17">
        <v>40694.14</v>
      </c>
      <c r="D19" s="17">
        <f t="shared" si="0"/>
        <v>40694.14</v>
      </c>
      <c r="E19" s="17">
        <f t="shared" si="1"/>
        <v>3391.1783333333333</v>
      </c>
      <c r="F19" s="18">
        <f t="shared" si="2"/>
        <v>20.594200404858299</v>
      </c>
      <c r="G19" s="18">
        <f t="shared" si="3"/>
        <v>10.297100202429149</v>
      </c>
      <c r="H19" s="18">
        <f t="shared" si="4"/>
        <v>4.1188400809716601</v>
      </c>
      <c r="I19" s="19">
        <f t="shared" si="5"/>
        <v>19.564490384615386</v>
      </c>
    </row>
    <row r="20" spans="2:9" x14ac:dyDescent="0.3">
      <c r="B20" s="8">
        <f t="shared" si="6"/>
        <v>13</v>
      </c>
      <c r="C20" s="17">
        <v>40999.15</v>
      </c>
      <c r="D20" s="17">
        <f t="shared" si="0"/>
        <v>40999.15</v>
      </c>
      <c r="E20" s="17">
        <f t="shared" si="1"/>
        <v>3416.5958333333333</v>
      </c>
      <c r="F20" s="18">
        <f t="shared" si="2"/>
        <v>20.748557692307692</v>
      </c>
      <c r="G20" s="18">
        <f t="shared" si="3"/>
        <v>10.374278846153846</v>
      </c>
      <c r="H20" s="18">
        <f t="shared" si="4"/>
        <v>4.1497115384615384</v>
      </c>
      <c r="I20" s="19">
        <f t="shared" si="5"/>
        <v>19.711129807692309</v>
      </c>
    </row>
    <row r="21" spans="2:9" x14ac:dyDescent="0.3">
      <c r="B21" s="8">
        <f t="shared" si="6"/>
        <v>14</v>
      </c>
      <c r="C21" s="17">
        <v>42070.73</v>
      </c>
      <c r="D21" s="17">
        <f t="shared" si="0"/>
        <v>42070.73</v>
      </c>
      <c r="E21" s="17">
        <f t="shared" si="1"/>
        <v>3505.8941666666669</v>
      </c>
      <c r="F21" s="18">
        <f t="shared" si="2"/>
        <v>21.290855263157898</v>
      </c>
      <c r="G21" s="18">
        <f t="shared" si="3"/>
        <v>10.645427631578949</v>
      </c>
      <c r="H21" s="18">
        <f t="shared" si="4"/>
        <v>4.2581710526315799</v>
      </c>
      <c r="I21" s="19">
        <f t="shared" si="5"/>
        <v>20.226312500000002</v>
      </c>
    </row>
    <row r="22" spans="2:9" x14ac:dyDescent="0.3">
      <c r="B22" s="8">
        <f t="shared" si="6"/>
        <v>15</v>
      </c>
      <c r="C22" s="17">
        <v>42339.99</v>
      </c>
      <c r="D22" s="17">
        <f t="shared" si="0"/>
        <v>42339.99</v>
      </c>
      <c r="E22" s="17">
        <f t="shared" si="1"/>
        <v>3528.3325</v>
      </c>
      <c r="F22" s="18">
        <f t="shared" si="2"/>
        <v>21.42712044534413</v>
      </c>
      <c r="G22" s="18">
        <f t="shared" si="3"/>
        <v>10.713560222672065</v>
      </c>
      <c r="H22" s="18">
        <f t="shared" si="4"/>
        <v>4.285424089068826</v>
      </c>
      <c r="I22" s="19">
        <f t="shared" si="5"/>
        <v>20.355764423076923</v>
      </c>
    </row>
    <row r="23" spans="2:9" x14ac:dyDescent="0.3">
      <c r="B23" s="8">
        <f t="shared" si="6"/>
        <v>16</v>
      </c>
      <c r="C23" s="17">
        <v>43404.57</v>
      </c>
      <c r="D23" s="17">
        <f t="shared" si="0"/>
        <v>43404.57</v>
      </c>
      <c r="E23" s="17">
        <f t="shared" si="1"/>
        <v>3617.0475000000001</v>
      </c>
      <c r="F23" s="18">
        <f t="shared" si="2"/>
        <v>21.965875506072873</v>
      </c>
      <c r="G23" s="18">
        <f t="shared" si="3"/>
        <v>10.982937753036436</v>
      </c>
      <c r="H23" s="18">
        <f t="shared" si="4"/>
        <v>4.3931751012145748</v>
      </c>
      <c r="I23" s="19">
        <f t="shared" si="5"/>
        <v>20.867581730769231</v>
      </c>
    </row>
    <row r="24" spans="2:9" x14ac:dyDescent="0.3">
      <c r="B24" s="8">
        <f t="shared" si="6"/>
        <v>17</v>
      </c>
      <c r="C24" s="17">
        <v>43666.97</v>
      </c>
      <c r="D24" s="17">
        <f t="shared" si="0"/>
        <v>43666.97</v>
      </c>
      <c r="E24" s="17">
        <f t="shared" si="1"/>
        <v>3638.9141666666669</v>
      </c>
      <c r="F24" s="18">
        <f t="shared" si="2"/>
        <v>22.098669028340083</v>
      </c>
      <c r="G24" s="18">
        <f t="shared" si="3"/>
        <v>11.049334514170042</v>
      </c>
      <c r="H24" s="18">
        <f t="shared" si="4"/>
        <v>4.4197338056680167</v>
      </c>
      <c r="I24" s="19">
        <f t="shared" si="5"/>
        <v>20.993735576923079</v>
      </c>
    </row>
    <row r="25" spans="2:9" x14ac:dyDescent="0.3">
      <c r="B25" s="8">
        <f t="shared" si="6"/>
        <v>18</v>
      </c>
      <c r="C25" s="17">
        <v>44697.98</v>
      </c>
      <c r="D25" s="17">
        <f t="shared" si="0"/>
        <v>44697.98</v>
      </c>
      <c r="E25" s="17">
        <f t="shared" si="1"/>
        <v>3724.8316666666669</v>
      </c>
      <c r="F25" s="18">
        <f t="shared" si="2"/>
        <v>22.620435222672068</v>
      </c>
      <c r="G25" s="18">
        <f t="shared" si="3"/>
        <v>11.310217611336034</v>
      </c>
      <c r="H25" s="18">
        <f t="shared" si="4"/>
        <v>4.5240870445344132</v>
      </c>
      <c r="I25" s="19">
        <f t="shared" si="5"/>
        <v>21.489413461538462</v>
      </c>
    </row>
    <row r="26" spans="2:9" x14ac:dyDescent="0.3">
      <c r="B26" s="8">
        <f t="shared" si="6"/>
        <v>19</v>
      </c>
      <c r="C26" s="17">
        <v>44928.61</v>
      </c>
      <c r="D26" s="17">
        <f t="shared" si="0"/>
        <v>44928.61</v>
      </c>
      <c r="E26" s="17">
        <f t="shared" si="1"/>
        <v>3744.0508333333332</v>
      </c>
      <c r="F26" s="18">
        <f t="shared" si="2"/>
        <v>22.737150809716599</v>
      </c>
      <c r="G26" s="18">
        <f t="shared" si="3"/>
        <v>11.3685754048583</v>
      </c>
      <c r="H26" s="18">
        <f t="shared" si="4"/>
        <v>4.5474301619433195</v>
      </c>
      <c r="I26" s="19">
        <f t="shared" si="5"/>
        <v>21.600293269230768</v>
      </c>
    </row>
    <row r="27" spans="2:9" x14ac:dyDescent="0.3">
      <c r="B27" s="8">
        <f t="shared" si="6"/>
        <v>20</v>
      </c>
      <c r="C27" s="17">
        <v>45929.51</v>
      </c>
      <c r="D27" s="17">
        <f t="shared" si="0"/>
        <v>45929.51</v>
      </c>
      <c r="E27" s="17">
        <f t="shared" si="1"/>
        <v>3827.459166666667</v>
      </c>
      <c r="F27" s="18">
        <f t="shared" si="2"/>
        <v>23.243679149797572</v>
      </c>
      <c r="G27" s="18">
        <f t="shared" si="3"/>
        <v>11.621839574898786</v>
      </c>
      <c r="H27" s="18">
        <f t="shared" si="4"/>
        <v>4.6487358299595147</v>
      </c>
      <c r="I27" s="19">
        <f t="shared" si="5"/>
        <v>22.081495192307692</v>
      </c>
    </row>
    <row r="28" spans="2:9" x14ac:dyDescent="0.3">
      <c r="B28" s="8">
        <f t="shared" si="6"/>
        <v>21</v>
      </c>
      <c r="C28" s="17">
        <v>46131.7</v>
      </c>
      <c r="D28" s="17">
        <f t="shared" si="0"/>
        <v>46131.7</v>
      </c>
      <c r="E28" s="17">
        <f t="shared" si="1"/>
        <v>3844.3083333333329</v>
      </c>
      <c r="F28" s="18">
        <f t="shared" si="2"/>
        <v>23.346002024291497</v>
      </c>
      <c r="G28" s="18">
        <f t="shared" si="3"/>
        <v>11.673001012145749</v>
      </c>
      <c r="H28" s="18">
        <f t="shared" si="4"/>
        <v>4.6692004048582998</v>
      </c>
      <c r="I28" s="19">
        <f t="shared" si="5"/>
        <v>22.178701923076922</v>
      </c>
    </row>
    <row r="29" spans="2:9" x14ac:dyDescent="0.3">
      <c r="B29" s="8">
        <f t="shared" si="6"/>
        <v>22</v>
      </c>
      <c r="C29" s="17">
        <v>47120.11</v>
      </c>
      <c r="D29" s="17">
        <f t="shared" si="0"/>
        <v>47120.11</v>
      </c>
      <c r="E29" s="17">
        <f t="shared" si="1"/>
        <v>3926.6758333333332</v>
      </c>
      <c r="F29" s="18">
        <f t="shared" si="2"/>
        <v>23.846209514170042</v>
      </c>
      <c r="G29" s="18">
        <f t="shared" si="3"/>
        <v>11.923104757085021</v>
      </c>
      <c r="H29" s="18">
        <f t="shared" si="4"/>
        <v>4.7692419028340085</v>
      </c>
      <c r="I29" s="19">
        <f t="shared" si="5"/>
        <v>22.653899038461539</v>
      </c>
    </row>
    <row r="30" spans="2:9" x14ac:dyDescent="0.3">
      <c r="B30" s="8">
        <f t="shared" si="6"/>
        <v>23</v>
      </c>
      <c r="C30" s="17">
        <v>48749.8</v>
      </c>
      <c r="D30" s="17">
        <f t="shared" si="0"/>
        <v>48749.8</v>
      </c>
      <c r="E30" s="17">
        <f t="shared" si="1"/>
        <v>4062.4833333333336</v>
      </c>
      <c r="F30" s="18">
        <f t="shared" si="2"/>
        <v>24.670951417004051</v>
      </c>
      <c r="G30" s="18">
        <f t="shared" si="3"/>
        <v>12.335475708502026</v>
      </c>
      <c r="H30" s="18">
        <f t="shared" si="4"/>
        <v>4.9341902834008105</v>
      </c>
      <c r="I30" s="19">
        <f t="shared" si="5"/>
        <v>23.437403846153849</v>
      </c>
    </row>
    <row r="31" spans="2:9" x14ac:dyDescent="0.3">
      <c r="B31" s="8">
        <f t="shared" si="6"/>
        <v>24</v>
      </c>
      <c r="C31" s="17">
        <v>50361.94</v>
      </c>
      <c r="D31" s="17">
        <f t="shared" si="0"/>
        <v>50361.94</v>
      </c>
      <c r="E31" s="17">
        <f t="shared" si="1"/>
        <v>4196.8283333333338</v>
      </c>
      <c r="F31" s="18">
        <f t="shared" si="2"/>
        <v>25.48681174089069</v>
      </c>
      <c r="G31" s="18">
        <f t="shared" si="3"/>
        <v>12.743405870445345</v>
      </c>
      <c r="H31" s="18">
        <f t="shared" si="4"/>
        <v>5.0973623481781383</v>
      </c>
      <c r="I31" s="19">
        <f t="shared" si="5"/>
        <v>24.212471153846156</v>
      </c>
    </row>
    <row r="32" spans="2:9" x14ac:dyDescent="0.3">
      <c r="B32" s="8">
        <f t="shared" si="6"/>
        <v>25</v>
      </c>
      <c r="C32" s="17">
        <v>50470.86</v>
      </c>
      <c r="D32" s="17">
        <f t="shared" si="0"/>
        <v>50470.86</v>
      </c>
      <c r="E32" s="17">
        <f t="shared" si="1"/>
        <v>4205.9049999999997</v>
      </c>
      <c r="F32" s="18">
        <f t="shared" si="2"/>
        <v>25.541933198380566</v>
      </c>
      <c r="G32" s="18">
        <f t="shared" si="3"/>
        <v>12.770966599190283</v>
      </c>
      <c r="H32" s="18">
        <f t="shared" si="4"/>
        <v>5.1083866396761133</v>
      </c>
      <c r="I32" s="19">
        <f t="shared" si="5"/>
        <v>24.264836538461537</v>
      </c>
    </row>
    <row r="33" spans="2:9" x14ac:dyDescent="0.3">
      <c r="B33" s="8">
        <f t="shared" si="6"/>
        <v>26</v>
      </c>
      <c r="C33" s="17">
        <v>50555.55</v>
      </c>
      <c r="D33" s="17">
        <f t="shared" si="0"/>
        <v>50555.55</v>
      </c>
      <c r="E33" s="17">
        <f t="shared" si="1"/>
        <v>4212.9625000000005</v>
      </c>
      <c r="F33" s="18">
        <f t="shared" si="2"/>
        <v>25.58479251012146</v>
      </c>
      <c r="G33" s="18">
        <f t="shared" si="3"/>
        <v>12.79239625506073</v>
      </c>
      <c r="H33" s="18">
        <f t="shared" si="4"/>
        <v>5.1169585020242918</v>
      </c>
      <c r="I33" s="19">
        <f t="shared" si="5"/>
        <v>24.305552884615388</v>
      </c>
    </row>
    <row r="34" spans="2:9" x14ac:dyDescent="0.3">
      <c r="B34" s="8">
        <f t="shared" si="6"/>
        <v>27</v>
      </c>
      <c r="C34" s="17">
        <v>50651.6</v>
      </c>
      <c r="D34" s="17">
        <f t="shared" si="0"/>
        <v>50651.6</v>
      </c>
      <c r="E34" s="17">
        <f t="shared" si="1"/>
        <v>4220.9666666666662</v>
      </c>
      <c r="F34" s="18">
        <f t="shared" si="2"/>
        <v>25.633400809716598</v>
      </c>
      <c r="G34" s="18">
        <f t="shared" si="3"/>
        <v>12.816700404858299</v>
      </c>
      <c r="H34" s="18">
        <f t="shared" si="4"/>
        <v>5.1266801619433195</v>
      </c>
      <c r="I34" s="19">
        <f t="shared" si="5"/>
        <v>24.35173076923077</v>
      </c>
    </row>
    <row r="35" spans="2:9" x14ac:dyDescent="0.3">
      <c r="B35" s="8">
        <f t="shared" si="6"/>
        <v>28</v>
      </c>
      <c r="C35" s="17">
        <v>50724.33</v>
      </c>
      <c r="D35" s="17">
        <f t="shared" si="0"/>
        <v>50724.33</v>
      </c>
      <c r="E35" s="17">
        <f t="shared" si="1"/>
        <v>4227.0275000000001</v>
      </c>
      <c r="F35" s="18">
        <f t="shared" si="2"/>
        <v>25.670207489878543</v>
      </c>
      <c r="G35" s="18">
        <f t="shared" si="3"/>
        <v>12.835103744939271</v>
      </c>
      <c r="H35" s="18">
        <f t="shared" si="4"/>
        <v>5.1340414979757085</v>
      </c>
      <c r="I35" s="19">
        <f t="shared" si="5"/>
        <v>24.386697115384617</v>
      </c>
    </row>
    <row r="36" spans="2:9" x14ac:dyDescent="0.3">
      <c r="B36" s="8">
        <f t="shared" si="6"/>
        <v>29</v>
      </c>
      <c r="C36" s="17">
        <v>50791.66</v>
      </c>
      <c r="D36" s="17">
        <f t="shared" si="0"/>
        <v>50791.66</v>
      </c>
      <c r="E36" s="17">
        <f t="shared" si="1"/>
        <v>4232.6383333333333</v>
      </c>
      <c r="F36" s="18">
        <f t="shared" si="2"/>
        <v>25.704281376518221</v>
      </c>
      <c r="G36" s="18">
        <f t="shared" si="3"/>
        <v>12.85214068825911</v>
      </c>
      <c r="H36" s="18">
        <f t="shared" si="4"/>
        <v>5.1408562753036442</v>
      </c>
      <c r="I36" s="19">
        <f t="shared" si="5"/>
        <v>24.419067307692309</v>
      </c>
    </row>
    <row r="37" spans="2:9" x14ac:dyDescent="0.3">
      <c r="B37" s="8">
        <f t="shared" si="6"/>
        <v>30</v>
      </c>
      <c r="C37" s="17">
        <v>50854.09</v>
      </c>
      <c r="D37" s="17">
        <f t="shared" si="0"/>
        <v>50854.09</v>
      </c>
      <c r="E37" s="17">
        <f t="shared" si="1"/>
        <v>4237.8408333333327</v>
      </c>
      <c r="F37" s="18">
        <f t="shared" si="2"/>
        <v>25.735875506072873</v>
      </c>
      <c r="G37" s="18">
        <f t="shared" si="3"/>
        <v>12.867937753036436</v>
      </c>
      <c r="H37" s="18">
        <f t="shared" si="4"/>
        <v>5.1471751012145743</v>
      </c>
      <c r="I37" s="19">
        <f t="shared" si="5"/>
        <v>24.44908173076923</v>
      </c>
    </row>
    <row r="38" spans="2:9" x14ac:dyDescent="0.3">
      <c r="B38" s="8">
        <f t="shared" si="6"/>
        <v>31</v>
      </c>
      <c r="C38" s="17">
        <v>50911.87</v>
      </c>
      <c r="D38" s="17">
        <f t="shared" si="0"/>
        <v>50911.87</v>
      </c>
      <c r="E38" s="17">
        <f t="shared" si="1"/>
        <v>4242.6558333333332</v>
      </c>
      <c r="F38" s="18">
        <f t="shared" si="2"/>
        <v>25.765116396761133</v>
      </c>
      <c r="G38" s="18">
        <f t="shared" si="3"/>
        <v>12.882558198380567</v>
      </c>
      <c r="H38" s="18">
        <f t="shared" si="4"/>
        <v>5.1530232793522268</v>
      </c>
      <c r="I38" s="19">
        <f t="shared" si="5"/>
        <v>24.476860576923077</v>
      </c>
    </row>
    <row r="39" spans="2:9" x14ac:dyDescent="0.3">
      <c r="B39" s="8">
        <f t="shared" si="6"/>
        <v>32</v>
      </c>
      <c r="C39" s="17">
        <v>50965.38</v>
      </c>
      <c r="D39" s="17">
        <f t="shared" si="0"/>
        <v>50965.38</v>
      </c>
      <c r="E39" s="17">
        <f t="shared" si="1"/>
        <v>4247.1149999999998</v>
      </c>
      <c r="F39" s="18">
        <f t="shared" si="2"/>
        <v>25.792196356275301</v>
      </c>
      <c r="G39" s="18">
        <f t="shared" si="3"/>
        <v>12.896098178137651</v>
      </c>
      <c r="H39" s="18">
        <f t="shared" si="4"/>
        <v>5.1584392712550606</v>
      </c>
      <c r="I39" s="19">
        <f t="shared" si="5"/>
        <v>24.502586538461536</v>
      </c>
    </row>
    <row r="40" spans="2:9" x14ac:dyDescent="0.3">
      <c r="B40" s="8">
        <f t="shared" si="6"/>
        <v>33</v>
      </c>
      <c r="C40" s="17">
        <v>51014.92</v>
      </c>
      <c r="D40" s="17">
        <f t="shared" si="0"/>
        <v>51014.92</v>
      </c>
      <c r="E40" s="17">
        <f t="shared" si="1"/>
        <v>4251.2433333333329</v>
      </c>
      <c r="F40" s="18">
        <f t="shared" si="2"/>
        <v>25.81726720647773</v>
      </c>
      <c r="G40" s="18">
        <f t="shared" si="3"/>
        <v>12.908633603238865</v>
      </c>
      <c r="H40" s="18">
        <f t="shared" si="4"/>
        <v>5.1634534412955464</v>
      </c>
      <c r="I40" s="19">
        <f t="shared" si="5"/>
        <v>24.526403846153844</v>
      </c>
    </row>
    <row r="41" spans="2:9" x14ac:dyDescent="0.3">
      <c r="B41" s="8">
        <f t="shared" si="6"/>
        <v>34</v>
      </c>
      <c r="C41" s="17">
        <v>51060.82</v>
      </c>
      <c r="D41" s="17">
        <f t="shared" si="0"/>
        <v>51060.82</v>
      </c>
      <c r="E41" s="17">
        <f t="shared" si="1"/>
        <v>4255.0683333333336</v>
      </c>
      <c r="F41" s="18">
        <f t="shared" si="2"/>
        <v>25.840495951417005</v>
      </c>
      <c r="G41" s="18">
        <f t="shared" si="3"/>
        <v>12.920247975708502</v>
      </c>
      <c r="H41" s="18">
        <f t="shared" si="4"/>
        <v>5.1680991902834013</v>
      </c>
      <c r="I41" s="19">
        <f t="shared" si="5"/>
        <v>24.548471153846155</v>
      </c>
    </row>
    <row r="42" spans="2:9" x14ac:dyDescent="0.3">
      <c r="B42" s="20">
        <f t="shared" si="6"/>
        <v>35</v>
      </c>
      <c r="C42" s="21">
        <v>51103.28</v>
      </c>
      <c r="D42" s="21">
        <f t="shared" si="0"/>
        <v>51103.28</v>
      </c>
      <c r="E42" s="21">
        <f t="shared" si="1"/>
        <v>4258.6066666666666</v>
      </c>
      <c r="F42" s="22">
        <f t="shared" si="2"/>
        <v>25.861983805668014</v>
      </c>
      <c r="G42" s="22">
        <f t="shared" si="3"/>
        <v>12.930991902834007</v>
      </c>
      <c r="H42" s="22">
        <f t="shared" si="4"/>
        <v>5.1723967611336032</v>
      </c>
      <c r="I42" s="23">
        <f t="shared" si="5"/>
        <v>24.568884615384615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25</vt:i4>
      </vt:variant>
      <vt:variant>
        <vt:lpstr>Benoemde bereiken</vt:lpstr>
      </vt:variant>
      <vt:variant>
        <vt:i4>22</vt:i4>
      </vt:variant>
    </vt:vector>
  </HeadingPairs>
  <TitlesOfParts>
    <vt:vector size="47" baseType="lpstr">
      <vt:lpstr>Inhoud</vt:lpstr>
      <vt:lpstr>L4</vt:lpstr>
      <vt:lpstr>L3</vt:lpstr>
      <vt:lpstr>L2</vt:lpstr>
      <vt:lpstr>A2</vt:lpstr>
      <vt:lpstr>A1</vt:lpstr>
      <vt:lpstr>B2B</vt:lpstr>
      <vt:lpstr>B2A</vt:lpstr>
      <vt:lpstr>B1C</vt:lpstr>
      <vt:lpstr>B1B</vt:lpstr>
      <vt:lpstr>B1A</vt:lpstr>
      <vt:lpstr>B1A BIS</vt:lpstr>
      <vt:lpstr>MV2</vt:lpstr>
      <vt:lpstr>MV1</vt:lpstr>
      <vt:lpstr>L1</vt:lpstr>
      <vt:lpstr>K5</vt:lpstr>
      <vt:lpstr>K3</vt:lpstr>
      <vt:lpstr>K2</vt:lpstr>
      <vt:lpstr>K1</vt:lpstr>
      <vt:lpstr>G1</vt:lpstr>
      <vt:lpstr>GS</vt:lpstr>
      <vt:lpstr>GEW</vt:lpstr>
      <vt:lpstr>SUP</vt:lpstr>
      <vt:lpstr>Overzicht maandlonen</vt:lpstr>
      <vt:lpstr>Overzicht functiecodes</vt:lpstr>
      <vt:lpstr>'A1'!Afdrukbereik</vt:lpstr>
      <vt:lpstr>'A2'!Afdrukbereik</vt:lpstr>
      <vt:lpstr>B1A!Afdrukbereik</vt:lpstr>
      <vt:lpstr>'B1A BIS'!Afdrukbereik</vt:lpstr>
      <vt:lpstr>B1B!Afdrukbereik</vt:lpstr>
      <vt:lpstr>B1C!Afdrukbereik</vt:lpstr>
      <vt:lpstr>B2A!Afdrukbereik</vt:lpstr>
      <vt:lpstr>B2B!Afdrukbereik</vt:lpstr>
      <vt:lpstr>'G1'!Afdrukbereik</vt:lpstr>
      <vt:lpstr>GEW!Afdrukbereik</vt:lpstr>
      <vt:lpstr>GS!Afdrukbereik</vt:lpstr>
      <vt:lpstr>'K1'!Afdrukbereik</vt:lpstr>
      <vt:lpstr>'K2'!Afdrukbereik</vt:lpstr>
      <vt:lpstr>'K3'!Afdrukbereik</vt:lpstr>
      <vt:lpstr>'K5'!Afdrukbereik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  <vt:lpstr>'Overzicht functiecodes'!Afdrukbereik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Myriam Verbeken</cp:lastModifiedBy>
  <cp:lastPrinted>2022-11-08T15:00:45Z</cp:lastPrinted>
  <dcterms:created xsi:type="dcterms:W3CDTF">2021-06-01T12:57:59Z</dcterms:created>
  <dcterms:modified xsi:type="dcterms:W3CDTF">2022-12-08T08:16:19Z</dcterms:modified>
</cp:coreProperties>
</file>